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项目库" sheetId="1" r:id="rId1"/>
  </sheets>
  <definedNames>
    <definedName name="_xlnm.Print_Titles" localSheetId="0">'项目库'!$1:$5</definedName>
  </definedNames>
  <calcPr fullCalcOnLoad="1"/>
</workbook>
</file>

<file path=xl/comments1.xml><?xml version="1.0" encoding="utf-8"?>
<comments xmlns="http://schemas.openxmlformats.org/spreadsheetml/2006/main">
  <authors>
    <author>Administrator</author>
  </authors>
  <commentList>
    <comment ref="B8" authorId="0">
      <text>
        <r>
          <rPr>
            <b/>
            <sz val="16"/>
            <rFont val="宋体"/>
            <family val="0"/>
          </rPr>
          <t>Administrator:</t>
        </r>
        <r>
          <rPr>
            <sz val="16"/>
            <rFont val="宋体"/>
            <family val="0"/>
          </rPr>
          <t xml:space="preserve">
包括村级集体经济发展项目，现代农业产业园，产业集群，绿色循环农业发展，一二三产业融合发展项目，新型经营主体培育等。</t>
        </r>
      </text>
    </comment>
    <comment ref="B24" authorId="0">
      <text>
        <r>
          <rPr>
            <b/>
            <sz val="16"/>
            <rFont val="宋体"/>
            <family val="0"/>
          </rPr>
          <t>Administrator:</t>
        </r>
        <r>
          <rPr>
            <sz val="16"/>
            <rFont val="宋体"/>
            <family val="0"/>
          </rPr>
          <t xml:space="preserve">
包括到户种植业、良种繁育基地建设、绿色标准化种植基地建设，到户养殖业、畜禽良种繁育体系建设、绿色标准化养殖基地建设，良种良法示范推广，具有民族特色、地域特色的手工业项目等。</t>
        </r>
      </text>
    </comment>
    <comment ref="B48" authorId="0">
      <text>
        <r>
          <rPr>
            <b/>
            <sz val="16"/>
            <rFont val="宋体"/>
            <family val="0"/>
          </rPr>
          <t>Administrator:</t>
        </r>
        <r>
          <rPr>
            <sz val="16"/>
            <rFont val="宋体"/>
            <family val="0"/>
          </rPr>
          <t xml:space="preserve">
包括清洗分拣、烘干储藏、杀菌消毒、预冷保鲜、净菜鲜切、分级分割、产品包装、干制、腌制、熟制等农产品初加工项目，加工食品和非食用加工产品等农产品精深加工项目，尾菜等农产品副产物综合利用加工项目，先进加工技术推广项目等。</t>
        </r>
      </text>
    </comment>
    <comment ref="B50" authorId="0">
      <text>
        <r>
          <rPr>
            <b/>
            <sz val="16"/>
            <rFont val="宋体"/>
            <family val="0"/>
          </rPr>
          <t>Administrator:</t>
        </r>
        <r>
          <rPr>
            <sz val="16"/>
            <rFont val="宋体"/>
            <family val="0"/>
          </rPr>
          <t xml:space="preserve">
包括农产品产地冷藏保鲜设施建设与应用，农产品季节周期仓储设施建设等。</t>
        </r>
      </text>
    </comment>
    <comment ref="B53" authorId="0">
      <text>
        <r>
          <rPr>
            <b/>
            <sz val="16"/>
            <rFont val="宋体"/>
            <family val="0"/>
          </rPr>
          <t>Administrator:</t>
        </r>
        <r>
          <rPr>
            <sz val="16"/>
            <rFont val="宋体"/>
            <family val="0"/>
          </rPr>
          <t xml:space="preserve">
包括农产品产地市场建设，特色农产品、手工制品区域公用品牌培育，电商、实体销售网点等线上线下销售环节奖补等。</t>
        </r>
      </text>
    </comment>
    <comment ref="B55" authorId="0">
      <text>
        <r>
          <rPr>
            <b/>
            <sz val="16"/>
            <rFont val="宋体"/>
            <family val="0"/>
          </rPr>
          <t>Administrator:</t>
        </r>
        <r>
          <rPr>
            <sz val="16"/>
            <rFont val="宋体"/>
            <family val="0"/>
          </rPr>
          <t xml:space="preserve">
包括产业路、资源路、旅游路，小型农田水利设施，水肥一体化设施，产业用电、用网，高标准农田建设等。</t>
        </r>
      </text>
    </comment>
    <comment ref="B59" authorId="0">
      <text>
        <r>
          <rPr>
            <b/>
            <sz val="16"/>
            <rFont val="宋体"/>
            <family val="0"/>
          </rPr>
          <t>Administrator:</t>
        </r>
        <r>
          <rPr>
            <sz val="16"/>
            <rFont val="宋体"/>
            <family val="0"/>
          </rPr>
          <t xml:space="preserve">
包括光伏产业，庭院经济（庭院特色种植、庭院特色养殖、庭院特色手工、庭院特色休闲旅游、庭院生产生活服务），休闲农业、红色旅游、乡村旅游，农文旅融合项目等。</t>
        </r>
      </text>
    </comment>
    <comment ref="B62" authorId="0">
      <text>
        <r>
          <rPr>
            <b/>
            <sz val="16"/>
            <rFont val="宋体"/>
            <family val="0"/>
          </rPr>
          <t>Administrator:</t>
        </r>
        <r>
          <rPr>
            <sz val="16"/>
            <rFont val="宋体"/>
            <family val="0"/>
          </rPr>
          <t xml:space="preserve">
包括户用卫生厕所、公共卫生厕所改建新建，厕所粪污无害化处理与资源化利用；农村生活污水、黑臭水体治理；农村生活垃圾收运处置；村容村貌整体提升，村庄公共环境改善，通过村旁、水旁、路旁、宅旁植树推进村庄绿化等。</t>
        </r>
      </text>
    </comment>
    <comment ref="B66" authorId="0">
      <text>
        <r>
          <rPr>
            <b/>
            <sz val="16"/>
            <rFont val="宋体"/>
            <family val="0"/>
          </rPr>
          <t>Administrator:</t>
        </r>
        <r>
          <rPr>
            <sz val="16"/>
            <rFont val="宋体"/>
            <family val="0"/>
          </rPr>
          <t xml:space="preserve">
包括防返贫保险试点、公共实训基地建设等巩固拓展脱贫攻坚成果项目，东西部协作共建工业产业园区、农业产业园区和物流产业园区等现代产业园区、招商推介、消费帮扶活动、文化旅游交流交往等推进区域协作项目，培养农业生产经营人才、农村二三产业发展人才、乡村公共服务人才、乡村治理人才和农业农村科技人才等东西部协作干部交流和人才培训项目，符合条件的产业顾问组在脱贫县服务的项目，困难群众饮用低氟边销茶项目，农村困难重度残疾人家庭无障碍设施改造项目，项目管理费等。</t>
        </r>
      </text>
    </comment>
  </commentList>
</comments>
</file>

<file path=xl/sharedStrings.xml><?xml version="1.0" encoding="utf-8"?>
<sst xmlns="http://schemas.openxmlformats.org/spreadsheetml/2006/main" count="614" uniqueCount="272">
  <si>
    <t>永靖县2023年巩固拓展脱贫攻坚成果和乡村振兴项目库项目表</t>
  </si>
  <si>
    <t>序号</t>
  </si>
  <si>
    <t>项目名称</t>
  </si>
  <si>
    <t>建设
性质（新建或续建）</t>
  </si>
  <si>
    <t>建设
起止
年限</t>
  </si>
  <si>
    <t>建设地点
（以乡镇为单位细化到村）</t>
  </si>
  <si>
    <t>建设内容与规模</t>
  </si>
  <si>
    <t>投资
估算
（万元）</t>
  </si>
  <si>
    <t>筹资
方式
（资金来源）</t>
  </si>
  <si>
    <t>绩效目标</t>
  </si>
  <si>
    <t>项目
主管
单位</t>
  </si>
  <si>
    <t>项目
实施
单位</t>
  </si>
  <si>
    <t>入库
时间</t>
  </si>
  <si>
    <t>备注</t>
  </si>
  <si>
    <t>项目效益情况</t>
  </si>
  <si>
    <t>利益联结机制</t>
  </si>
  <si>
    <t>受益村数
（个）</t>
  </si>
  <si>
    <t>受益户数
（万户）</t>
  </si>
  <si>
    <t>受益人数
（万人）</t>
  </si>
  <si>
    <t>脱贫村</t>
  </si>
  <si>
    <t>其他村</t>
  </si>
  <si>
    <t>小计</t>
  </si>
  <si>
    <t>脱贫户
（含监测对象）</t>
  </si>
  <si>
    <t>其他农户</t>
  </si>
  <si>
    <t>脱贫人口数
（含监测对象）</t>
  </si>
  <si>
    <t>其他
人口数</t>
  </si>
  <si>
    <t>合计</t>
  </si>
  <si>
    <t>一</t>
  </si>
  <si>
    <t>乡村产业发展项目</t>
  </si>
  <si>
    <t>（一）</t>
  </si>
  <si>
    <t>综合类产业项目</t>
  </si>
  <si>
    <t>永靖县现代农业产业基地提升改造项目</t>
  </si>
  <si>
    <t>新建</t>
  </si>
  <si>
    <t>2023.2-2023.10</t>
  </si>
  <si>
    <t>三塬镇下塬村</t>
  </si>
  <si>
    <t>在下塬村对196座日光温室进行提升改造，更换保温被、卡槽等设备。投资产生的固定资产归刘家峡农业开发集团所有（国有龙头企业）。项目总投资300万元，通过以奖代补的方式，按总投资30%进行奖补。</t>
  </si>
  <si>
    <t>衔接资金、整合资金、东西协作资金</t>
  </si>
  <si>
    <t>项目建成后可有效增加园区内日光温室生产能力、提高蔬菜产量，增加群众收入。</t>
  </si>
  <si>
    <t>项目实施过程中可吸纳周边群众务工，增加工资性收入，项目建成后，通过“企业+农户+保险”模式运行，群众通过参与经营、技术培训、收益分红等方式增加收入。</t>
  </si>
  <si>
    <t>县农业农村局</t>
  </si>
  <si>
    <t>2022年10月</t>
  </si>
  <si>
    <t>新增项目</t>
  </si>
  <si>
    <t>永靖县黑方台地质灾害区现代高效节水农业示范基地项目（二期）A区</t>
  </si>
  <si>
    <t>盐锅峡镇陈家村</t>
  </si>
  <si>
    <t>在盐锅峡镇陈家村新建日光温室136座，占地面积390亩，配套田间道路、排水渠系、室外供配电工程等。投资形成的固定资产归相关村集体所有，项目建成后由刘家峡农业开发集团运营，投资产生的收益除运营成本外归相关村集体所有，村集体收入按《永靖县村级集体经济收益分配管理办法》执行。</t>
  </si>
  <si>
    <t>项目实施后，黑方台地质灾害区大面积土地得到有效利用，推广良种良法、水资源循环利用、水肥一体化等种植模式，建成后，地质灾害将得到有效治理。扶持壮大相关村集体经济。群众可通过参与经营，亩均获得4000元以上的收入。</t>
  </si>
  <si>
    <t>永靖县黑方台地质灾害区现代高效节水农业示范基地项目（二期）B区</t>
  </si>
  <si>
    <t>在盐锅峡镇陈家村新建日光温室176座，占地面积486亩，配套田间道路、排水渠系、室外供配电工程等。投资形成的固定资产归相关村集体所有，项目建成后由刘家峡农业开发集团运营，转、吸纳务工、技术培训、参与经营等方式带动群众稳定增收，投资产生的收益除运营成本外归相关村集体所有，村集体收入按《永靖县村级集体经济收益分配管理办法》执行。</t>
  </si>
  <si>
    <t>永靖县太极镇村集体经济产业发展基地建设项目</t>
  </si>
  <si>
    <t>太极镇中庄村</t>
  </si>
  <si>
    <t>在太极镇中庄村建设钢架温室51座，交易廊道180米，场地硬化1000平米，占地面积 145.44 亩，配套保温设施、室外供电、灌溉、排水渠系田间道路等附属工程。投资产生的固定资产归相关村集体所有，项目建成后由村集体合作社运营，投资产生的收益除运营成本外归相关村集体所有，村集体收入按《永靖县村级集体经济收益分配管理办法》执行。</t>
  </si>
  <si>
    <t>衔接资金、整合资金、东西协作资金、中央定点帮扶资金</t>
  </si>
  <si>
    <t>发展高效农业，通过发展种植特色产业，提高土地利用率，增加亩均收入，扶持壮大相关村集体经济。</t>
  </si>
  <si>
    <t>项目建成后，通过“农业+旅游+合作社+农户”的发展模式，大力发展休闲农业，群众通过土地流转、吸纳务工、技术培训、参与经营、收益分红等方式增加收入。</t>
  </si>
  <si>
    <t>永靖县良种牛集群达标示范工程</t>
  </si>
  <si>
    <t>西山区7个乡镇</t>
  </si>
  <si>
    <t>在西山区杨塔乡、王台镇、红泉镇、小岭乡、川城镇、新寺乡、坪沟乡等7个乡镇养殖基础较好、群众参与度高的村集体引进12月龄西门塔尔基础母牛750头，每头补贴2万元。基础母牛归村集体所有，村集体与养殖户签订寄养协议，村集体经济收入按《永靖县村级集体经济收益分配管理办法》执行。</t>
  </si>
  <si>
    <t>改良我县肉牛品质，壮大良种牛养殖规模，通过良种牛全产业链发展，提高村集体经济收入和养殖户养殖收入。</t>
  </si>
  <si>
    <t>通过“寄母还犊+保险”的模式发展牛产业。提供技术培训、防疫、肉牛冻配等相关服务，扶持养殖户改良牛品种，逐步扩大养殖规模，增加收入。</t>
  </si>
  <si>
    <t>永靖县村集体农机综合服务体系建设项目</t>
  </si>
  <si>
    <t>全县17个乡镇</t>
  </si>
  <si>
    <t>在新寺乡崖头村、川城镇上王村、红泉镇红泉村、王台镇永乐村、小岭乡小岭村等村组建农机服务合作社（村集体经济合作社），引进适宜农业生产的先进农机装备，开展农业机械化服务作业，按服务区域和类型选址建设农机具存放库房6个，提高农机具调配和管护能力，满足大面积农业生产和集约化作业需求。投资产生的固定资产归相关村集体所有，项目建成后由农机服务合作社（村集体经济合作社）运营，投资产生的收益除运营成本外归相关村集体所有，村集体收入按《永靖县村级集体经济收益分配管理办法》执行。</t>
  </si>
  <si>
    <t>衔接资金、整合资金</t>
  </si>
  <si>
    <t>不断提高农业机械化作业水平,加快现代农业发展，为我县农业增效、农民增收、农村繁荣注入强劲动力。</t>
  </si>
  <si>
    <t>提高工作效率，节约劳动成本，增加就业岗位。</t>
  </si>
  <si>
    <t>永靖县生猪标准化养殖基地建设项目</t>
  </si>
  <si>
    <t>太极镇</t>
  </si>
  <si>
    <t>在太极镇孔寺村新建生猪标准化养殖基地1处，占地面积99.4亩，建设养殖单元5个，每个单元新建繁育舍、生长育肥舍、饲料库、消毒室、蓄水池、粪污处理等设施，购置养殖、兽医防疫等设备。投资产生的固定资产归相关村集体所有，项目建成后由县属国有企业甘肃刘家峡农业开发集团有限公司负责运行管理，投资产生的收益除运营成本外归相关村集体所有，村集体收入按《永靖县村级集体经济收益分配管理办法》执行。</t>
  </si>
  <si>
    <t>提高生猪养殖标准化水平，改善养殖环境，促进养殖粪污资源化利用，提高村集体经济收入和养殖户养殖收入。</t>
  </si>
  <si>
    <t>项目通过吸纳务工、租赁承保、技术服务、收益分红等方式带动群众稳定增收。</t>
  </si>
  <si>
    <t>永靖县三条岘乡灰对沟养殖基地项目</t>
  </si>
  <si>
    <t>三条岘乡三条岘村</t>
  </si>
  <si>
    <t>在三条岘乡三条岘村灰对沟新建标准化养殖场5个，购置养殖、兽医防疫等设备。投资产生的固定资产归相关村集体所有，项目建成后由村集体合作社运营，投资产生的收益除运营成本外归相关村集体所有，村集体收入按《永靖县村级集体经济收益分配管理办法》执行。</t>
  </si>
  <si>
    <t>永靖县三塬镇白塔木雕产业基地建设项目</t>
  </si>
  <si>
    <t>续建</t>
  </si>
  <si>
    <t>2022.5-2023.6</t>
  </si>
  <si>
    <t>三塬镇刘塬村</t>
  </si>
  <si>
    <t>在永靖县三塬镇刘家塬村建设白塔木雕产业基地1处，并配套建设道路、场地硬化等。该项目（一期）工程建设范围用地面积为80239.20平方米（约120.36亩）。包括木雕技艺传承工作坊、手工木雕工作室、木雕加工区、室外堆场等。投资形成的固定资产归村集体所有，项目建成后由村集体合作社负责营运，产生的收益除运营成本外，其余归村集体所有。村集体经济收入按《永靖县村级集体经济收益分配管理办法》执行。</t>
  </si>
  <si>
    <t>继承和弘扬白塔木雕传统技艺，整合优势资源集约化发展白塔木雕优势特色产业，提升白塔木雕品牌影响力和市场竞争力。项目建成后吸纳当地劳动力从事木工雕刻，提升劳动技能，增加务工收入。</t>
  </si>
  <si>
    <t>项目通过土地流转、吸纳务工、技术培训、产销对接、收益分红等带动农户增收。</t>
  </si>
  <si>
    <t>永靖县白塔木雕产业基地建设项目（二期）</t>
  </si>
  <si>
    <t>在永靖县三塬镇白塔木雕产业基地建设仿古院落室内安装工程、原木室外堆场、道路等基础附属设施，配购龙门吊、大型加工电锯、烘干等相关加工设备。投资形成的固定资产归村集体所有，项目建成后由村集体合作社负责营运，产生的收益除运营成本外，其余归村集体所有。村集体经济收入按《永靖县村级集体经济收益分配管理办法》执行。</t>
  </si>
  <si>
    <t>永靖县三条岘乡大地坪村塔什堡香髓羊综合繁育基地续建项目</t>
  </si>
  <si>
    <t>三条岘乡大地坪村</t>
  </si>
  <si>
    <t>在塔什堡香髓羊综合繁育基地续建场区内道路硬化650米，配套场区排水、药浴池，室外水管、电缆等设施设备。投资形成的固定资产归村集体所有，项目建成后由村集体合作社负责营运，产生的收益除运营成本外，其余归村集体所有。村集体经济收入按《永靖县村级集体经济收益分配管理办法》执行。</t>
  </si>
  <si>
    <t>通过利用现代化肉羊繁育、育肥等技术，可有效提高提高产羔率、成活率，把母本的产羔基因和父本的产肉基因优化组合，为商品羔羊造就快速生长和最大化的产肉能力，对提高项目区肉羊饲养水平起到促进作用，改变传统落后的饲养方式，带动项目区农户增收，促进项目区农村经济发展。</t>
  </si>
  <si>
    <t>项目通过土地流转、吸纳务工、技术培训、产销对接、收益分红等方式带动群众收入。</t>
  </si>
  <si>
    <t>永靖县三塬镇下塬村特色农业育苗基地续建项目</t>
  </si>
  <si>
    <t>三塬镇</t>
  </si>
  <si>
    <t>在三塬镇下塬村育苗中心硬化场地2900平方米、配建围栏175米。投资形成的固定资产归村集体所有，项目建成后由村集体经济合作社统一运营，投资产生的收益除运营成本外归村集体所有，村集体经济收入按《永靖县村级集体经济收益分配管理办法》执行。</t>
  </si>
  <si>
    <t>项目建成后，年生产各类蔬菜种苗1500万株以上，可实现销售收入600万元。同时，大力推广花卉育苗，绿化苗木生产面积达100亩。</t>
  </si>
  <si>
    <t>通过吸纳周边群众就近务工、参与经营等方式带动群众增收，逐步壮大村集体经济。</t>
  </si>
  <si>
    <t>永靖县秸秆饲料化利用项目</t>
  </si>
  <si>
    <t>新寺、三塬、关山等17个乡镇</t>
  </si>
  <si>
    <t>通过以奖代补的方式，扶持有揉丝打包技术收贮玉米秸秆的合作社，配套揉丝打包膜、发酵剂等，揉丝打包收贮1万亩。</t>
  </si>
  <si>
    <t>有效提高农作物秸秆、的循环利用和环保处置，极大的改善人居环境，提高生活质量，助力美丽乡村，同时能解决部分闲置人员就业，社会效益和经济效益良好</t>
  </si>
  <si>
    <t>解决部分闲置人员就业，增加务工收入。</t>
  </si>
  <si>
    <t>永靖县牛羊养殖提质增效工程</t>
  </si>
  <si>
    <t>在西山区杨塔乡、王台镇、红泉镇、小岭乡、川城镇、新寺乡、岘塬、、三塬、太极、盐锅峡等10个乡镇有一定养殖规模的1200户养殖户圈舍进行改造提升，每户按不超过3万元标准进行差异化补助。</t>
  </si>
  <si>
    <t>一般户使用整合资金，其他户使用衔接资金、东西部协作资金</t>
  </si>
  <si>
    <t>改善人居环境，推动养殖产业标准化、规模化发展，提高养殖效益。</t>
  </si>
  <si>
    <t>通过以奖代补的方式，扶持养殖户改善养殖环境，降低养殖成本。</t>
  </si>
  <si>
    <t>永靖县标准化养殖小区改造提升项目</t>
  </si>
  <si>
    <t>相关乡镇</t>
  </si>
  <si>
    <t>改造提升标准化养羊小区10个，对闲置的养殖圈舍进行标准化改造，维修改造圈舍92座、16560平方米，配套饲草料加工等相关设备。</t>
  </si>
  <si>
    <t>推动肉羊养殖标准化、规模化发展水平，提高养殖效益。</t>
  </si>
  <si>
    <t>带动养殖户入驻小区集中养殖，村集体统一管理，增加养殖户的养殖效益和村集体收入。</t>
  </si>
  <si>
    <t>（二）</t>
  </si>
  <si>
    <t>生产类项目</t>
  </si>
  <si>
    <t>永靖县百合良种繁育中心建设项目</t>
  </si>
  <si>
    <t>三塬镇两合村</t>
  </si>
  <si>
    <t>在三塬镇两合村（原良种场内）建设百合良种繁育中心，建成组培实验室、接种室、温控培养室、大田生产室等设施，配套高压灭菌锅、超净工作台等设备，组建专家团队开展百合脱毒种球繁育。运用鳞片包埋法培育优质母籽50万粒以上。投资形成的固定资产归相关村集体所有，项目建成后由刘家峡农业开发集团运营，投资产生的收益除运营成本外归相关村集体所有，村集体收入按《永靖县村级集体经济收益分配管理办法》执行。</t>
  </si>
  <si>
    <t>推广良种良法，改良生产优质百合种球，推动百合产业提档升级、提质增效。</t>
  </si>
  <si>
    <t>永靖县优质百合种球繁育基地建设项目</t>
  </si>
  <si>
    <t>关山乡南堡村</t>
  </si>
  <si>
    <t>在关山乡南堡村建设优质百合种球繁育基地1处，改造教室水电等设施，采购基质筐、优质健壮种球、基质等，运用鳞片包埋法等技术培育小母籽480万粒，投资形成的固定资产归村集体所有，项目建成后由村集体合作社负责营运，产生的收益除运营成本外，其余归村集体所有。村集体经济收入按《永靖县村级集体经济收益分配管理办法》执行。</t>
  </si>
  <si>
    <t>通过引进优良种苗，加大种苗供应量，提高群众百合种植技术，以解决我县百合种苗品质差、产量低、病虫害严重的问题，为百合产业持续高效发展奠定基础。同时，通过优化种源、土壤改良和标准化栽培技术综合应用，着力提高百合产量，改善百合品质，增加百合产品附加值。</t>
  </si>
  <si>
    <t>通过引进优良种苗，加大种苗供应量，提高群众百合种植技术，吸纳当地群众就近务工，</t>
  </si>
  <si>
    <t>永靖县蔬菜新品种、新技术引进项目</t>
  </si>
  <si>
    <t>盐锅峡镇、三塬镇</t>
  </si>
  <si>
    <t>在盐锅峡镇黑方台地质灾害区现代高效节水农业示范基地、济南天桥·临夏永靖产业协作示范园、三塬现代农业园区引进新品种草莓3个、西红柿4个、西瓜2个、甜瓜2个。试验示范"四种四收"、无土栽培等新技术10亩，配套肥料、种苗、农药等。</t>
  </si>
  <si>
    <t>带动项目区种植户增加产量，提高品质，丰富地方品种，巩固脱贫攻坚成果。</t>
  </si>
  <si>
    <t>项目通过提供先进农业技术，引进新品种，促进当地特色产业发展，带动当地群众增收。</t>
  </si>
  <si>
    <t>永靖县黑方台地质灾害区现代高效节水农业示范基地蔬菜无土栽培培训项目</t>
  </si>
  <si>
    <t>2023.1-2023.12</t>
  </si>
  <si>
    <t>盐锅峡镇</t>
  </si>
  <si>
    <t>通过聘请专家蹲点技术指导，组织种植户及技术人员，培训草莓、西红柿等蔬菜无土栽培生产、肥水管理等技术10场次、发放培训资料300份、培训人员300人次。</t>
  </si>
  <si>
    <t>带动项目区种植户增加产量，提高种植水平，降低成本，增加群众收入，巩固脱贫攻坚成果。</t>
  </si>
  <si>
    <t>永靖县百合产业土壤熏蒸消毒项目</t>
  </si>
  <si>
    <t>关山、徐顶、陈井、三条岘</t>
  </si>
  <si>
    <t>对关山、徐顶、陈井、三条岘四个乡镇5000亩百合种植基地进行土壤熏蒸消毒，其中陈井镇1760亩、徐顶乡1420亩、关山乡1670亩，三条岘150亩，每亩按2300元标准补助消毒费用。</t>
  </si>
  <si>
    <t>推广良种良法，进一步扩大有机百合种植规模，实施土壤消毒改良项目，促进百合产业提质增效，助推群众持续增收，通过土壤熏蒸消毒，每亩百合可增收2000元以上。</t>
  </si>
  <si>
    <t>永靖县百合产业有机植保飞防社会化服务项目</t>
  </si>
  <si>
    <t>关山、徐顶、陈井</t>
  </si>
  <si>
    <t>对关山、徐顶、陈井三个乡镇百合集中连片种植区进行有机植保飞防，共计防治3100亩，其中陈井镇1070亩，徐顶乡1000亩，关山乡1030亩，每亩按200元标准补助防治费用。</t>
  </si>
  <si>
    <t>推广良种良法，进一步扩大有机百合种植规模，实施百合有机植保飞防项目，促进百合产业提质增效，助推群众持续增收，通过百合有机植保飞防，每亩百合可增收300元以上。</t>
  </si>
  <si>
    <t>永靖旱作农业综合丰产技术推广项目</t>
  </si>
  <si>
    <t>在东西山旱作区示范推广全膜覆盖双垄沟播技术33万亩以上，补助地膜700吨。每亩补助标准白膜6公斤或黑膜10公斤;旱作区建立玉米、马铃薯新品种、新技术试验示范基地各100亩。</t>
  </si>
  <si>
    <t>补助地膜，减轻群众负担，覆膜后可以提高作物产量，增加群众收入。</t>
  </si>
  <si>
    <t>永靖县马铃薯原种繁育补贴项目</t>
  </si>
  <si>
    <t>坪沟乡、三塬镇、杨塔乡</t>
  </si>
  <si>
    <t>通过以奖代补方式建立原种扩繁基地1200亩，其中坪沟乡500亩、杨塔乡500亩、三塬镇200亩，每亩补助800元。</t>
  </si>
  <si>
    <t>进一步扩大马铃薯产业种植规模，提升马铃薯产品品质，每亩可增加收入800元以上。合作社通过土地流转、吸纳就近务工、提供种薯、提供机械化服务和培训等方式带动脱贫户增收。</t>
  </si>
  <si>
    <t>合作社通过土地流转、吸纳就近务工、提供种薯和培训等方式带动脱贫户增收。</t>
  </si>
  <si>
    <t>永靖县肉牛良种繁育中心建设项目</t>
  </si>
  <si>
    <t>王台镇</t>
  </si>
  <si>
    <t>在王台镇新建肉牛良种繁育中心1座，建设种公牛舍、冻精综合用房，引进种公牛4头，购置兽医防疫、冻精制作贮存、公用辅助设备等51台套，并配相关附属设施等。投资产生的固定资产归相关村集体所有，项目建成后由甘肃刘家峡农业开发集团有限甘肃负责运营，投资产生的收益除运营成本外归相关村集体所有，村集体收入按《永靖县村级集体经济收益分配管理办法》执行。</t>
  </si>
  <si>
    <t>东西部协作资金</t>
  </si>
  <si>
    <t>提供优质细管冻精8-10万支改良肉牛品质。不断改良肉牛养殖品种，提高生产性能，增加养殖效益。</t>
  </si>
  <si>
    <t>项目通过吸纳务工、技术服务、收益分红等方式带动群众稳定增收。</t>
  </si>
  <si>
    <t>永靖县畜牧良种补贴良种羊引进示范推广项目</t>
  </si>
  <si>
    <t>从具有省级种畜禽生产经营资质的种羊场或国家肉羊核心育种场采购8-12月龄、体重40公斤以上的萨福克、澳洲白种公羊100只。购买的种公羊归刘家峡农业开发集团所有，项目通过“租公良繁”的模式，将引进的种公羊投放到养殖户。</t>
  </si>
  <si>
    <t>通过引进良种种公羊，改良地方养殖品种，提高地方品种质量。</t>
  </si>
  <si>
    <t>通过“租公良繁”的模式，将引进的种公羊投放到养殖户，促进良种繁育，改良品种，增加养殖收入，同时，群众还可通过收益分红增加收入。</t>
  </si>
  <si>
    <t>永靖县牛羊疫病综合防控项目</t>
  </si>
  <si>
    <t>坪沟、新寺川城等17个乡镇</t>
  </si>
  <si>
    <t>根据全县养殖数量和动物疫病发展现状，开展因病设防，在国家配发疫苗的基础上，采购小反刍兽疫苗20万头份、羊三联四防菌苗20万头份、羊痘疫苗10万头份和亚硒酸钠VE注射液30万头份，由县乡村技术人员开展免疫，做到应免尽免，进一步降低发病率，增加养殖效益。</t>
  </si>
  <si>
    <t>通过项目实施，扩大牛羊疫病综合防控力度，降低全县牛羊因病死亡率，促进全县牛羊产业高效健康发展,增加养殖户收入。</t>
  </si>
  <si>
    <t>永靖县有机金银花产业带建设项目</t>
  </si>
  <si>
    <t>扶持全县相关乡镇农户种植有机金银花3000亩，每亩按1700元标准补助种苗。</t>
  </si>
  <si>
    <t>通过以奖代补的方式，鼓励种植户扩大金银花种植规模，增加收入。预计每亩增收5000元。</t>
  </si>
  <si>
    <t>永靖县有机黄芪产业带建设项目</t>
  </si>
  <si>
    <t>新寺、川城、王台等7个西山区乡镇和三塬镇</t>
  </si>
  <si>
    <t>扶持8个乡镇农户种植有机黄芪8420亩，每亩按1000元标准补助种苗。</t>
  </si>
  <si>
    <t>预计黄芪鲜货产量5500吨，预计产值3850万元，产业带动平均每户增收64000元。</t>
  </si>
  <si>
    <t>永靖县有机中药材种植示范基地建设项目</t>
  </si>
  <si>
    <t>红泉镇</t>
  </si>
  <si>
    <t>通过以奖代补方式，扶持红泉镇“党建+”合作社集中连片示范推广种植有机板蓝根、甘草各100亩。甘草每亩补助2000元，板蓝根每亩补助500元。</t>
  </si>
  <si>
    <t>板蓝根鲜货产量320吨，预计产值89.6万元，合作社增收79.8万元，带动“三类户”户均增收14000元。预计甘草鲜货产量375吨，预计产值375万元。</t>
  </si>
  <si>
    <t>合作社通过土地流转、吸纳就近务工、提供种苗、提供机械化服务和培训等方式带动脱贫户增收。</t>
  </si>
  <si>
    <t>永靖县中药材育苗基地建设项目</t>
  </si>
  <si>
    <t>通过以奖代补方式，扶持刘家峡农业开发集团在川塬区（水浇地）适宜区域内建立有机黄芪标准化种苗繁育基地100亩，每亩补助3000元。</t>
  </si>
  <si>
    <t>中央定点帮扶资金</t>
  </si>
  <si>
    <t>进一步扩大中药材产业种植规模，提升中药材育苗能力。提升产品品质，每亩可增加收入1500元以上。</t>
  </si>
  <si>
    <t>公司通过土地流转、吸纳就近务工、提供种苗、提供机械化服务和培训等方式带动脱贫户增收。</t>
  </si>
  <si>
    <t>永靖县草莓营养钵育苗基地建设项目</t>
  </si>
  <si>
    <t>太极镇、盐锅峡镇、刘家峡镇、岘塬镇、三塬镇</t>
  </si>
  <si>
    <t>通过建立草莓育苗基地，示范推广草莓苗基质穴盘或营养钵育苗技术，对标准化种植营养钵草莓苗的农户每株补助0.4元，共补助75万株，补助资金30万元。</t>
  </si>
  <si>
    <t>通过推广良种良法，进一步提升我县草莓品质，引导种植户引进优质种苗，扩大种植面积，增加种植收入。解决剩余劳动力就业问题，增加工资性收入。</t>
  </si>
  <si>
    <t>合作社通过土地流转、吸纳就近务工、提供种苗和培训等方式带动脱贫户增收。</t>
  </si>
  <si>
    <t>永靖县蔬菜育苗基地建设项目</t>
  </si>
  <si>
    <t>太极镇、盐锅峡镇、西河镇、三塬镇</t>
  </si>
  <si>
    <t>通过先建后补的方式，扶持太极镇、盐锅峡镇、西河镇、三塬镇等适宜区有资质的合作社建立蔬菜集约化种苗繁育基地，对年育苗量达300万株以上的合作社，一次性补助10万元;建立或续建草莓标准化种苗繁育基地，年育苗量达200万株以上合作社，一次性补助20万元；示范推广草莓苗基质穴盘或营养钵育苗技术，生产种苗50万株以上的合作社，一次性补助10万元。</t>
  </si>
  <si>
    <t>进一步扩大蔬菜育苗基地规模，推广绿色有机生产技术规程，全力打造有机绿色食品供应基地，促进蔬菜产业提质增效，带动群众增收致富。</t>
  </si>
  <si>
    <t>永靖县牛羊产业达标提升奖补（脱贫户、监测户）</t>
  </si>
  <si>
    <t>监测户：对牛存栏2头及以上的，当年新增犊牛按一母牛一牛犊奖补1000元；新引进基础母牛的，每头奖补2000元；新建30平方米以上标准化养殖圈舍、存栏牛5头以上的，通过县属国有企业奖励基础母牛一头（约10000元）。对能繁母羊存栏10只以上或羊存栏20只以上的，每户奖补2000元；新建30平方米以上标准化养殖圈舍、存栏羊30只以上的，通过县属国有企业奖励基础母羊5只（10000元）。
脱贫户：对牛存栏3头及以上的，当年新增犊牛按一母牛一牛犊奖补1000元；对能繁母羊存栏10只以上或羊存栏30只以上的，每户奖补1000元。从县外新引进基础母牛的，每头奖补2000元；从良种肉羊繁育基地引进萨福克、杜泊、湖羊种羊的，按照政府补助和农户自筹1:1的比例进行奖补。</t>
  </si>
  <si>
    <t>进一步壮大牛产业规模，通过以奖代补方式鼓励养殖户发展牛羊产业，每户养殖户通过发展牛产业收入可增加1500元。</t>
  </si>
  <si>
    <t>永靖县牛羊产业达标提升奖补（一般户）</t>
  </si>
  <si>
    <t>对牛存栏3头及以上的，当年新增犊牛按一母牛一牛犊奖补1000元；对能繁母羊存栏10只以上或羊存栏30只以上的，每户奖补1000元。从县外新引进基础母牛的，每头奖补2000元；从良种肉羊繁育基地引进萨福克、杜泊、湖羊种羊的，按照政府补助和农户自筹1:1的比例进行奖补。</t>
  </si>
  <si>
    <t>进一步壮大牛产业规模，通过以奖代补方式鼓励养殖户发展牛羊产业，每户养殖户通过发展牛羊产业收入可增加1500元。</t>
  </si>
  <si>
    <t>永靖县牛羊品种改良补贴项目</t>
  </si>
  <si>
    <t>支持县属国有企业引进专业技术人才组建技术团队，依托良种繁育基地，开展牛细管冻配、羊常温人工授精技术服务，引进良种牛冻精1万支，冻配改良牛6000头，人工授配羊1万胎，企业每月将授配台账报县农业农村局审核，审核后补助技术服务费（牛100元/胎、羊50元/胎）。</t>
  </si>
  <si>
    <t>通过项目实施，扩大良种肉牛推广力度，提高全县肉牛良种化水平，促进全县肉牛产业高效健康发展,每头肉牛可增收1000元以上。</t>
  </si>
  <si>
    <t>通过提供冻配服务的方式，带动群众增收。</t>
  </si>
  <si>
    <t>永靖县巨菌草种植奖补项目</t>
  </si>
  <si>
    <t>通过以奖代补方式，在有条件的乡镇扶持农户发展巨菌草500亩，每亩补助500元。</t>
  </si>
  <si>
    <t>通过先建后补的方式，进一步扩大优质牧草（巨菌草）种植规模，促进优质牧草提质增效，助推群众持续增收，通过项目实施，每亩优质牧草可增收800元以上。</t>
  </si>
  <si>
    <t>永靖县脱毒马铃薯水培繁育基地项目</t>
  </si>
  <si>
    <t>在甘肃刘家峡农业开发集团有限公司三塬镇两合基地改造提升1座育苗温室，建成水培脱毒马铃薯展示中心，占地面积1000平方米，配套栽植架、营养液循环系统、过滤系统、自动控制系统、控温系统等设备。投资产生的固定资产归刘家峡农业开发集团所有。通过以奖代补的方式，按总投资的30%进行补助。</t>
  </si>
  <si>
    <t>项目建成后，可有效提高种薯品质，拓宽农户增收渠道，带动群众增收。</t>
  </si>
  <si>
    <t>通过经营主体与农户签订种植协议，组织当地群众种植脱毒马铃薯，增加农户经营性收入及务工收入。</t>
  </si>
  <si>
    <t>永靖县百合乡土技术集成试验示范项目</t>
  </si>
  <si>
    <t>2023.2-2023.11</t>
  </si>
  <si>
    <t>在关山乡南堡村集中连片开展百合新技术、新材料试验示范100亩，聘请百合种植“乡土专家”进行种植技术全程跟踪指导服务，提升百合产量和品质，实现提质增效。</t>
  </si>
  <si>
    <t>通过试验示范推广良种良法，改善百合产量和品质，推动百合产业化发展，促进增产增收。</t>
  </si>
  <si>
    <t>（三）</t>
  </si>
  <si>
    <t>加工类项目</t>
  </si>
  <si>
    <t>永靖县黄芪萃取生产线建设项目</t>
  </si>
  <si>
    <t>在三塬黄芪加工基地新建建筑面积为1100平方米的黄芪萃取生产车间1座，配备萃取生产线设备2套、低温冷藏库1座。投资产生的固定资产归刘家峡农业开发集团所有。</t>
  </si>
  <si>
    <t>项目建成后，可有效提高我县黄芪产业加工水平，延长产业链条，增加产品附加值，带动群众增收。</t>
  </si>
  <si>
    <t>项目优先组织监测户开展生产经营活动，通过吸纳务工、技术指导、收购农产品、盈利分红等方式带动农户增收。</t>
  </si>
  <si>
    <t>（四）</t>
  </si>
  <si>
    <t>储运类项目</t>
  </si>
  <si>
    <t>永靖县农产品冷链物流体系建设项目（二期）</t>
  </si>
  <si>
    <t>三塬镇、坪沟乡、盐锅峡镇</t>
  </si>
  <si>
    <t>在三塬镇两合村、坪沟乡坪沟村建库容1400吨、500吨马铃薯贮藏库各1座。投资形成的固定资产归村集体所有，项目建成后由村集体合作社负责营运，产生的收益除运营成本外，其余归村集体所有。村集体经济收入按《永靖县村级集体经济收益分配管理办法》执行。</t>
  </si>
  <si>
    <t>项目建成后解决项目区农产品滞销难问题，蔬菜、百合等农产品可以进行反季节销售。</t>
  </si>
  <si>
    <t>项目通过吸纳务工、技术培训、产销对接、仓储服务等带动农户增收。</t>
  </si>
  <si>
    <t>红泉镇中药材产业综合服务体系建设项目</t>
  </si>
  <si>
    <t>在红泉镇红泉村建设有机黄芪产品展销中心、电商销售平台、有机黄芪种植、加工培训中心。投资产生的固定资产归村集体所有。</t>
  </si>
  <si>
    <t>项目建成后，可组织开展黄芪种植、加工技术培训，为全镇乃至全县有机黄芪产业提供全过程展示。同时，为黄芪产品线上销售提供平台，进一步增强“红泉黄芪”品牌影响力。</t>
  </si>
  <si>
    <t>（五）</t>
  </si>
  <si>
    <t>销售类项目</t>
  </si>
  <si>
    <t>永靖县特色农产品品牌培育项目</t>
  </si>
  <si>
    <t>对已认证到期的无公害、绿色和有机农产品复检费用及新认证有机农产品认证费用给予补助；认证“甘味”品牌、地理商标证明，认证“刘家峡”农产品公共区域品牌，鼓励农业生产经营主体加大商标注册，统一农产品包装。</t>
  </si>
  <si>
    <t>进一步促进我县有机产业发展，丰富优质的特色产品优势，因地制宜、科学规划、强化管理，着力推进有机农业体系建设，全力创建国家有机食品生产基地，促进农业转型升级、生态高效发展，持续增加农民收入，推进巩固拓展脱贫攻坚成果同乡村振兴有效衔接。</t>
  </si>
  <si>
    <t>（六）</t>
  </si>
  <si>
    <t>产业发展配套基础设施项目</t>
  </si>
  <si>
    <t>永靖县2023年高标准农田建设项目</t>
  </si>
  <si>
    <t>杨塔、王台、小岭等乡镇</t>
  </si>
  <si>
    <t xml:space="preserve">在西山区杨塔、王台、小岭等乡镇建设高标准农田2.5万亩以上，主要开展集雨节灌示范点、土地平整、农田道路等。
</t>
  </si>
  <si>
    <t>整合资金</t>
  </si>
  <si>
    <t>改善项目区的农田水利设施条件和交通条件，提高项目区农业劳动生产率，降低农业生产成本，增加了农民收入。</t>
  </si>
  <si>
    <t>通过吸纳务工，技术培训、发放物资等方式带动群众增收。</t>
  </si>
  <si>
    <t>永靖县2023年川塬灌区高效节水示范基地建设项目</t>
  </si>
  <si>
    <t>三塬镇、岘塬镇、刘家峡镇</t>
  </si>
  <si>
    <t>建设川塬灌区高效节水示范基地1500亩，其中岘塬镇630亩、三塬镇380亩、刘家峡镇490亩，配套建设滴管设施。</t>
  </si>
  <si>
    <t>通过该技术使用可以节约劳动成本，节约水资源，提高作物产量，增加群众收入。</t>
  </si>
  <si>
    <t>严格落实永久基本农田重点用于粮食生产的要求，确保耕地面积、播种面积、粮食产量“三个不减”，推广粮食丰产技术，提高三个乡镇主粮区粮食种植面积和产量，同时通过流转土地，吸纳脱贫劳动力务工等方式带动群众增收。</t>
  </si>
  <si>
    <t>永靖县刘家峡镇城北新村盐碱地改良项目</t>
  </si>
  <si>
    <t>刘家峡镇</t>
  </si>
  <si>
    <t>通过以工代赈方式对刘家峡镇城北新村新整理的500亩土地，由村集体组织监测户和已脱贫户通过消防软管移动微喷、点浇等方式进行沉降治理，达到种植条件。</t>
  </si>
  <si>
    <t>改善项目区的农田水利设施条件，提高项目区农业劳动生产率，降低农业生产成本，增加了农民收入。</t>
  </si>
  <si>
    <t>（七）</t>
  </si>
  <si>
    <t>新产业、新业态项目</t>
  </si>
  <si>
    <t>永靖县高质量发展庭院经济项目</t>
  </si>
  <si>
    <t>扶持有发展产业能力的农户，利用房前屋后空闲场地，按照“一村一品，相对集中，适度规模”的原则，扶持农户发展蔬菜，苹果、樱桃、桃、柿子、红蒜，贝母、党参、金银花、散养肉鸡、蛋鸡、小手工作坊、电商销售点等庭院经济。</t>
  </si>
  <si>
    <t>通过项目实施，可进一步拓宽农户增收渠道，在符合用地政策前提下，鼓励和引导农户利用自有院落空间及资源资产，发展庭院经济，促进就地就近就业，多渠道增加农民收入。</t>
  </si>
  <si>
    <t>二</t>
  </si>
  <si>
    <t>乡村建设项目</t>
  </si>
  <si>
    <t>农村人居环境整治项目</t>
  </si>
  <si>
    <t>永靖县农村卫生改厕项目</t>
  </si>
  <si>
    <t>根据宜旱则旱、宜水则水的原则在全县17个乡镇完成卫生改厕3000座，每座补助资金3500元。</t>
  </si>
  <si>
    <t>土地增减挂资金</t>
  </si>
  <si>
    <t>极大的改善人居环境，助力美丽乡村，同时能解决部分闲置人员就业，社会效益良好。</t>
  </si>
  <si>
    <t>其他</t>
  </si>
  <si>
    <t>永靖县易地搬迁群众返乡创业工作间建设项目</t>
  </si>
  <si>
    <t>2023.1-2023.11</t>
  </si>
  <si>
    <t>坪沟、新寺、红泉、杨塔等乡（镇）</t>
  </si>
  <si>
    <t>在西山区坪沟、新寺、红泉、杨塔等乡（镇）对有意愿发展规模化种养殖的异地搬迁农户，解决生产管护问题，按照“经济、适用、安全和以行政村社为单元集中修建”的原则，配建建设农业生产管护工作间80套。其中杨塔乡赵山村3套、杨塔村1套、砂宗村1套，红泉镇树湾村3套、朱山村6套、滩子村12套，新寺乡崖头村2套、魁山村5套，坪沟乡坪沟村35套、罗山村12套。投资形成的固定资产归村集体所有。</t>
  </si>
  <si>
    <t>衔接资金
整合资金</t>
  </si>
  <si>
    <t>解决返乡创业群众在原户籍地发展种养产业，鼓励农户规范土地流转经营，发展家庭农场或组建合作社统一生产经营，进行规模化、集约化发展。</t>
  </si>
  <si>
    <t>带动返乡群众从事规模化种养殖产业</t>
  </si>
  <si>
    <t>三</t>
  </si>
  <si>
    <t>其他项目</t>
  </si>
  <si>
    <t>引进东部企业奖补项目</t>
  </si>
  <si>
    <t>2023.3-2023.11</t>
  </si>
  <si>
    <t>永靖县</t>
  </si>
  <si>
    <t>根据《临夏州促进东西部协作产业发展的若干政策措施（试行）》（州委办发〔2021〕92文件），为鼓励招商引资东西部协作企业落地投资，对引进的原东西部协作企业和新落地的东西部协作企业进行奖补。
计划对达到产业奖补条件的永靖县秋禾特色农业有限公司时行奖补，奖补100万元。</t>
  </si>
  <si>
    <t>东西协作资金</t>
  </si>
  <si>
    <t>进一步拓宽脱贫户劳动力就业渠道，增加务工收入，巩固拓展脱贫成果。</t>
  </si>
  <si>
    <t>招商局
农业农村局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</si>
</sst>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_ "/>
  </numFmts>
  <fonts count="51">
    <font>
      <sz val="11"/>
      <color theme="1"/>
      <name val="Calibri"/>
      <family val="0"/>
    </font>
    <font>
      <sz val="11"/>
      <name val="宋体"/>
      <family val="0"/>
    </font>
    <font>
      <sz val="26"/>
      <color indexed="8"/>
      <name val="仿宋_GB2312"/>
      <family val="3"/>
    </font>
    <font>
      <sz val="11"/>
      <color indexed="8"/>
      <name val="仿宋_GB2312"/>
      <family val="3"/>
    </font>
    <font>
      <b/>
      <sz val="11"/>
      <color indexed="8"/>
      <name val="宋体"/>
      <family val="0"/>
    </font>
    <font>
      <sz val="11"/>
      <color indexed="8"/>
      <name val="宋体"/>
      <family val="0"/>
    </font>
    <font>
      <b/>
      <sz val="26"/>
      <color indexed="8"/>
      <name val="方正小标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宋体"/>
      <family val="0"/>
    </font>
    <font>
      <b/>
      <sz val="16"/>
      <name val="宋体"/>
      <family val="0"/>
    </font>
    <font>
      <sz val="16"/>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6"/>
      <color theme="1"/>
      <name val="仿宋_GB2312"/>
      <family val="3"/>
    </font>
    <font>
      <sz val="11"/>
      <color theme="1"/>
      <name val="仿宋_GB2312"/>
      <family val="3"/>
    </font>
    <font>
      <b/>
      <sz val="11"/>
      <color theme="1"/>
      <name val="宋体"/>
      <family val="0"/>
    </font>
    <font>
      <sz val="11"/>
      <color theme="1"/>
      <name val="宋体"/>
      <family val="0"/>
    </font>
    <font>
      <b/>
      <sz val="26"/>
      <color theme="1"/>
      <name val="方正小标宋简体"/>
      <family val="0"/>
    </font>
    <font>
      <b/>
      <sz val="8"/>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thin"/>
      <right/>
      <top/>
      <bottom style="thin"/>
    </border>
    <border>
      <left/>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4" fillId="0" borderId="0">
      <alignment/>
      <protection/>
    </xf>
    <xf numFmtId="0" fontId="5" fillId="0" borderId="0">
      <alignment vertical="center"/>
      <protection/>
    </xf>
  </cellStyleXfs>
  <cellXfs count="96">
    <xf numFmtId="0" fontId="0" fillId="0" borderId="0" xfId="0" applyFont="1" applyAlignment="1">
      <alignment vertical="center"/>
    </xf>
    <xf numFmtId="0" fontId="45" fillId="0" borderId="0" xfId="0" applyFont="1" applyFill="1" applyBorder="1" applyAlignment="1">
      <alignment/>
    </xf>
    <xf numFmtId="0" fontId="46" fillId="0" borderId="0" xfId="0" applyFont="1" applyFill="1" applyBorder="1" applyAlignment="1">
      <alignment/>
    </xf>
    <xf numFmtId="0" fontId="47" fillId="0" borderId="0" xfId="0" applyFont="1" applyFill="1" applyBorder="1" applyAlignment="1">
      <alignment vertical="center"/>
    </xf>
    <xf numFmtId="0" fontId="48" fillId="0" borderId="0" xfId="0" applyFont="1" applyFill="1" applyBorder="1" applyAlignment="1">
      <alignment vertical="center"/>
    </xf>
    <xf numFmtId="0" fontId="48" fillId="33" borderId="0" xfId="0" applyFont="1" applyFill="1" applyBorder="1" applyAlignment="1">
      <alignment vertical="center"/>
    </xf>
    <xf numFmtId="0" fontId="1" fillId="0" borderId="0"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46" fillId="0" borderId="0" xfId="0" applyFont="1" applyFill="1" applyBorder="1" applyAlignment="1">
      <alignment horizontal="left" vertical="center"/>
    </xf>
    <xf numFmtId="176" fontId="46" fillId="0" borderId="0" xfId="0" applyNumberFormat="1" applyFont="1" applyFill="1" applyBorder="1" applyAlignment="1">
      <alignment horizontal="center" vertical="center"/>
    </xf>
    <xf numFmtId="176" fontId="46" fillId="0" borderId="0" xfId="0" applyNumberFormat="1" applyFont="1" applyFill="1" applyBorder="1" applyAlignment="1">
      <alignment horizontal="left" vertical="center"/>
    </xf>
    <xf numFmtId="0" fontId="46" fillId="0" borderId="0" xfId="0" applyNumberFormat="1" applyFont="1" applyFill="1" applyBorder="1" applyAlignment="1">
      <alignment horizontal="center" vertical="center"/>
    </xf>
    <xf numFmtId="0" fontId="46" fillId="0" borderId="0" xfId="0" applyFont="1" applyFill="1" applyBorder="1" applyAlignment="1">
      <alignment horizontal="center" vertical="center" wrapText="1"/>
    </xf>
    <xf numFmtId="0" fontId="49" fillId="0" borderId="0" xfId="0" applyFont="1" applyFill="1" applyBorder="1" applyAlignment="1">
      <alignment horizontal="center" vertical="center"/>
    </xf>
    <xf numFmtId="0" fontId="45"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0" fontId="47" fillId="0" borderId="11" xfId="0" applyFont="1" applyFill="1" applyBorder="1" applyAlignment="1">
      <alignment horizontal="center" vertical="center"/>
    </xf>
    <xf numFmtId="0" fontId="47" fillId="0" borderId="11" xfId="0" applyFont="1" applyFill="1" applyBorder="1" applyAlignment="1">
      <alignment horizontal="center" vertical="center" wrapText="1"/>
    </xf>
    <xf numFmtId="0" fontId="47" fillId="0" borderId="11" xfId="0" applyNumberFormat="1" applyFont="1" applyFill="1" applyBorder="1" applyAlignment="1">
      <alignment horizontal="center" vertical="center" wrapText="1"/>
    </xf>
    <xf numFmtId="176" fontId="47" fillId="0" borderId="11" xfId="0" applyNumberFormat="1" applyFont="1" applyFill="1" applyBorder="1" applyAlignment="1">
      <alignment horizontal="center" vertical="center" wrapText="1"/>
    </xf>
    <xf numFmtId="0" fontId="47" fillId="0" borderId="12"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176" fontId="47" fillId="0" borderId="12" xfId="0" applyNumberFormat="1"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left" vertical="center" wrapText="1"/>
    </xf>
    <xf numFmtId="177" fontId="47" fillId="0" borderId="12" xfId="0" applyNumberFormat="1" applyFont="1" applyFill="1" applyBorder="1" applyAlignment="1">
      <alignment horizontal="center" vertical="center" wrapText="1"/>
    </xf>
    <xf numFmtId="0" fontId="47" fillId="0" borderId="12" xfId="0" applyFont="1" applyFill="1" applyBorder="1" applyAlignment="1">
      <alignment horizontal="left" vertical="center" wrapText="1"/>
    </xf>
    <xf numFmtId="0" fontId="48" fillId="0" borderId="12" xfId="0" applyFont="1" applyFill="1" applyBorder="1" applyAlignment="1">
      <alignment horizontal="center" vertical="center"/>
    </xf>
    <xf numFmtId="0" fontId="48" fillId="0" borderId="10" xfId="0" applyNumberFormat="1" applyFont="1" applyFill="1" applyBorder="1" applyAlignment="1" applyProtection="1">
      <alignment horizontal="left" vertical="center" wrapText="1"/>
      <protection locked="0"/>
    </xf>
    <xf numFmtId="0" fontId="48" fillId="0" borderId="10" xfId="0" applyNumberFormat="1" applyFont="1" applyFill="1" applyBorder="1" applyAlignment="1" applyProtection="1">
      <alignment horizontal="center" vertical="center" wrapText="1"/>
      <protection locked="0"/>
    </xf>
    <xf numFmtId="0" fontId="48" fillId="0" borderId="10" xfId="0" applyNumberFormat="1" applyFont="1" applyFill="1" applyBorder="1" applyAlignment="1">
      <alignment horizontal="center" vertical="center" wrapText="1"/>
    </xf>
    <xf numFmtId="176" fontId="48"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48" fillId="33" borderId="12" xfId="0" applyFont="1" applyFill="1" applyBorder="1" applyAlignment="1">
      <alignment horizontal="center" vertical="center"/>
    </xf>
    <xf numFmtId="0" fontId="1" fillId="33" borderId="10" xfId="0" applyNumberFormat="1" applyFont="1" applyFill="1" applyBorder="1" applyAlignment="1" applyProtection="1">
      <alignment horizontal="left" vertical="center" wrapText="1"/>
      <protection locked="0"/>
    </xf>
    <xf numFmtId="0" fontId="1" fillId="33" borderId="10" xfId="0" applyNumberFormat="1" applyFont="1" applyFill="1" applyBorder="1" applyAlignment="1" applyProtection="1">
      <alignment horizontal="center" vertical="center" wrapText="1"/>
      <protection locked="0"/>
    </xf>
    <xf numFmtId="0" fontId="1" fillId="33" borderId="10" xfId="0" applyNumberFormat="1" applyFont="1" applyFill="1" applyBorder="1" applyAlignment="1">
      <alignment horizontal="center" vertical="center" wrapText="1"/>
    </xf>
    <xf numFmtId="176" fontId="1" fillId="33" borderId="10" xfId="0" applyNumberFormat="1" applyFont="1" applyFill="1" applyBorder="1" applyAlignment="1">
      <alignment horizontal="center" vertical="center" wrapText="1"/>
    </xf>
    <xf numFmtId="0" fontId="48" fillId="0" borderId="12" xfId="0" applyNumberFormat="1" applyFont="1" applyFill="1" applyBorder="1" applyAlignment="1" applyProtection="1">
      <alignment horizontal="left" vertical="center" wrapText="1"/>
      <protection locked="0"/>
    </xf>
    <xf numFmtId="0" fontId="1" fillId="0" borderId="10" xfId="0" applyNumberFormat="1" applyFont="1" applyFill="1" applyBorder="1" applyAlignment="1">
      <alignment horizontal="left" vertical="center" wrapText="1"/>
    </xf>
    <xf numFmtId="0" fontId="48" fillId="0" borderId="12" xfId="0" applyFont="1" applyFill="1" applyBorder="1" applyAlignment="1">
      <alignment horizontal="left" vertical="center" wrapText="1"/>
    </xf>
    <xf numFmtId="0" fontId="48" fillId="0" borderId="12" xfId="0" applyFont="1" applyFill="1" applyBorder="1" applyAlignment="1">
      <alignment horizontal="center" vertical="center" wrapText="1"/>
    </xf>
    <xf numFmtId="0" fontId="48" fillId="0" borderId="12" xfId="0" applyNumberFormat="1" applyFont="1" applyFill="1" applyBorder="1" applyAlignment="1">
      <alignment horizontal="left" vertical="center" wrapText="1"/>
    </xf>
    <xf numFmtId="0" fontId="48" fillId="0" borderId="12" xfId="0" applyNumberFormat="1" applyFont="1" applyFill="1" applyBorder="1" applyAlignment="1">
      <alignment horizontal="center" vertical="center" wrapText="1"/>
    </xf>
    <xf numFmtId="0" fontId="47" fillId="0" borderId="10" xfId="0" applyFont="1" applyFill="1" applyBorder="1" applyAlignment="1">
      <alignment horizontal="center" vertical="center"/>
    </xf>
    <xf numFmtId="176" fontId="47" fillId="0" borderId="10" xfId="0" applyNumberFormat="1" applyFont="1" applyFill="1" applyBorder="1" applyAlignment="1">
      <alignment horizontal="left" vertical="center" wrapText="1"/>
    </xf>
    <xf numFmtId="0" fontId="47" fillId="0" borderId="10"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45" fillId="0" borderId="0" xfId="0" applyNumberFormat="1" applyFont="1" applyFill="1" applyBorder="1" applyAlignment="1">
      <alignment horizontal="center" vertical="center"/>
    </xf>
    <xf numFmtId="0" fontId="47"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xf>
    <xf numFmtId="176" fontId="47" fillId="0" borderId="10" xfId="0" applyNumberFormat="1" applyFont="1" applyFill="1" applyBorder="1" applyAlignment="1">
      <alignment horizontal="left" vertical="center"/>
    </xf>
    <xf numFmtId="0" fontId="48" fillId="0" borderId="10" xfId="0" applyFont="1" applyFill="1" applyBorder="1" applyAlignment="1">
      <alignment horizontal="left" vertical="center" wrapText="1"/>
    </xf>
    <xf numFmtId="176" fontId="48" fillId="0" borderId="10" xfId="0" applyNumberFormat="1" applyFont="1" applyFill="1" applyBorder="1" applyAlignment="1">
      <alignment horizontal="left" vertical="center" wrapText="1"/>
    </xf>
    <xf numFmtId="176" fontId="1" fillId="0"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176" fontId="1" fillId="33" borderId="10" xfId="0" applyNumberFormat="1" applyFont="1" applyFill="1" applyBorder="1" applyAlignment="1">
      <alignment horizontal="left" vertical="center" wrapText="1"/>
    </xf>
    <xf numFmtId="0" fontId="47" fillId="0" borderId="10" xfId="0" applyNumberFormat="1" applyFont="1" applyFill="1" applyBorder="1" applyAlignment="1">
      <alignment horizontal="center" vertical="center"/>
    </xf>
    <xf numFmtId="0" fontId="45" fillId="0" borderId="0" xfId="0" applyFont="1" applyFill="1" applyBorder="1" applyAlignment="1">
      <alignment horizontal="center" vertical="center" wrapText="1"/>
    </xf>
    <xf numFmtId="0" fontId="45" fillId="0" borderId="0" xfId="0" applyFont="1" applyFill="1" applyBorder="1" applyAlignment="1">
      <alignment vertical="center"/>
    </xf>
    <xf numFmtId="178" fontId="48" fillId="0" borderId="10" xfId="0" applyNumberFormat="1" applyFont="1" applyFill="1" applyBorder="1" applyAlignment="1">
      <alignment vertical="center"/>
    </xf>
    <xf numFmtId="0" fontId="1" fillId="0" borderId="12" xfId="0" applyNumberFormat="1" applyFont="1" applyFill="1" applyBorder="1" applyAlignment="1">
      <alignment horizontal="center" vertical="center" wrapText="1"/>
    </xf>
    <xf numFmtId="57" fontId="1" fillId="0" borderId="12" xfId="0" applyNumberFormat="1" applyFont="1" applyFill="1" applyBorder="1" applyAlignment="1">
      <alignment horizontal="center" vertical="center" wrapText="1"/>
    </xf>
    <xf numFmtId="0" fontId="48" fillId="33" borderId="12"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57" fontId="1" fillId="33" borderId="12" xfId="0" applyNumberFormat="1" applyFont="1" applyFill="1" applyBorder="1" applyAlignment="1">
      <alignment horizontal="center" vertical="center" wrapText="1"/>
    </xf>
    <xf numFmtId="57" fontId="1" fillId="0" borderId="10" xfId="0" applyNumberFormat="1" applyFont="1" applyFill="1" applyBorder="1" applyAlignment="1">
      <alignment horizontal="center" vertical="center" wrapText="1"/>
    </xf>
    <xf numFmtId="0" fontId="47" fillId="0" borderId="10" xfId="0" applyFont="1" applyFill="1" applyBorder="1" applyAlignment="1">
      <alignment vertical="center" wrapText="1"/>
    </xf>
    <xf numFmtId="178" fontId="47" fillId="0" borderId="10" xfId="0" applyNumberFormat="1" applyFont="1" applyFill="1" applyBorder="1" applyAlignment="1">
      <alignment vertical="center"/>
    </xf>
    <xf numFmtId="0" fontId="47" fillId="0" borderId="10" xfId="0" applyFont="1" applyFill="1" applyBorder="1" applyAlignment="1">
      <alignment vertical="center"/>
    </xf>
    <xf numFmtId="0" fontId="48" fillId="0" borderId="12" xfId="0" applyFont="1" applyFill="1" applyBorder="1" applyAlignment="1">
      <alignment horizontal="center" vertical="center"/>
    </xf>
    <xf numFmtId="0" fontId="48" fillId="0" borderId="10" xfId="0" applyFont="1" applyFill="1" applyBorder="1" applyAlignment="1">
      <alignment horizontal="center" vertical="center" wrapText="1"/>
    </xf>
    <xf numFmtId="176" fontId="48" fillId="0" borderId="12" xfId="0"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Fill="1" applyBorder="1" applyAlignment="1">
      <alignment horizontal="left" vertical="center"/>
    </xf>
    <xf numFmtId="176" fontId="48" fillId="0" borderId="0" xfId="0" applyNumberFormat="1" applyFont="1" applyFill="1" applyBorder="1" applyAlignment="1">
      <alignment horizontal="center" vertical="center"/>
    </xf>
    <xf numFmtId="176" fontId="48" fillId="0" borderId="0" xfId="0" applyNumberFormat="1" applyFont="1" applyFill="1" applyBorder="1" applyAlignment="1">
      <alignment horizontal="left" vertical="center"/>
    </xf>
    <xf numFmtId="0" fontId="48" fillId="0" borderId="0" xfId="0" applyNumberFormat="1" applyFont="1" applyFill="1" applyBorder="1" applyAlignment="1">
      <alignment horizontal="center" vertical="center"/>
    </xf>
    <xf numFmtId="0" fontId="46" fillId="0" borderId="0" xfId="0" applyNumberFormat="1" applyFont="1" applyFill="1" applyBorder="1" applyAlignment="1">
      <alignment vertical="center"/>
    </xf>
    <xf numFmtId="0" fontId="48" fillId="0" borderId="12"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178" fontId="48" fillId="0" borderId="10" xfId="0" applyNumberFormat="1" applyFont="1" applyFill="1" applyBorder="1" applyAlignment="1" quotePrefix="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W128"/>
  <sheetViews>
    <sheetView tabSelected="1" zoomScale="78" zoomScaleNormal="78" zoomScaleSheetLayoutView="59" workbookViewId="0" topLeftCell="A26">
      <selection activeCell="G8" sqref="G8"/>
    </sheetView>
  </sheetViews>
  <sheetFormatPr defaultColWidth="9.00390625" defaultRowHeight="13.5" customHeight="1"/>
  <cols>
    <col min="1" max="1" width="6.421875" style="8" customWidth="1"/>
    <col min="2" max="2" width="19.140625" style="9" customWidth="1"/>
    <col min="3" max="3" width="5.8515625" style="8" customWidth="1"/>
    <col min="4" max="4" width="9.140625" style="8" customWidth="1"/>
    <col min="5" max="5" width="12.00390625" style="8" customWidth="1"/>
    <col min="6" max="6" width="51.28125" style="8" customWidth="1"/>
    <col min="7" max="7" width="12.57421875" style="10" customWidth="1"/>
    <col min="8" max="8" width="9.421875" style="10" customWidth="1"/>
    <col min="9" max="9" width="32.8515625" style="11" customWidth="1"/>
    <col min="10" max="10" width="21.8515625" style="11" customWidth="1"/>
    <col min="11" max="12" width="7.7109375" style="12" customWidth="1"/>
    <col min="13" max="15" width="7.00390625" style="12" customWidth="1"/>
    <col min="16" max="16" width="8.57421875" style="12" customWidth="1"/>
    <col min="17" max="17" width="8.140625" style="12" customWidth="1"/>
    <col min="18" max="18" width="7.7109375" style="12" customWidth="1"/>
    <col min="19" max="19" width="6.7109375" style="13" customWidth="1"/>
    <col min="20" max="20" width="6.7109375" style="8" customWidth="1"/>
    <col min="21" max="21" width="13.140625" style="7" customWidth="1"/>
    <col min="22" max="22" width="6.140625" style="8" customWidth="1"/>
    <col min="23" max="23" width="9.00390625" style="7" customWidth="1"/>
    <col min="24" max="16384" width="9.00390625" style="2" customWidth="1"/>
  </cols>
  <sheetData>
    <row r="1" spans="1:23" s="1" customFormat="1" ht="48.75" customHeight="1">
      <c r="A1" s="14" t="s">
        <v>0</v>
      </c>
      <c r="B1" s="15"/>
      <c r="C1" s="16"/>
      <c r="D1" s="16"/>
      <c r="E1" s="16"/>
      <c r="F1" s="16"/>
      <c r="G1" s="16"/>
      <c r="H1" s="16"/>
      <c r="I1" s="15"/>
      <c r="J1" s="15"/>
      <c r="K1" s="61"/>
      <c r="L1" s="61"/>
      <c r="M1" s="61"/>
      <c r="N1" s="61"/>
      <c r="O1" s="61"/>
      <c r="P1" s="61"/>
      <c r="Q1" s="61"/>
      <c r="R1" s="61"/>
      <c r="S1" s="71"/>
      <c r="T1" s="16"/>
      <c r="U1" s="16"/>
      <c r="V1" s="16"/>
      <c r="W1" s="72"/>
    </row>
    <row r="2" spans="1:22" s="2" customFormat="1" ht="13.5" customHeight="1">
      <c r="A2" s="8"/>
      <c r="B2" s="9"/>
      <c r="C2" s="8"/>
      <c r="D2" s="8"/>
      <c r="E2" s="8"/>
      <c r="F2" s="8"/>
      <c r="G2" s="8"/>
      <c r="H2" s="8"/>
      <c r="I2" s="9"/>
      <c r="J2" s="9"/>
      <c r="K2" s="12"/>
      <c r="L2" s="12"/>
      <c r="M2" s="12"/>
      <c r="N2" s="12"/>
      <c r="O2" s="12"/>
      <c r="P2" s="12"/>
      <c r="Q2" s="12"/>
      <c r="R2" s="12"/>
      <c r="S2" s="13"/>
      <c r="T2" s="8"/>
      <c r="U2" s="8"/>
      <c r="V2" s="8"/>
    </row>
    <row r="3" spans="1:22" s="3" customFormat="1" ht="33.75" customHeight="1">
      <c r="A3" s="17" t="s">
        <v>1</v>
      </c>
      <c r="B3" s="18" t="s">
        <v>2</v>
      </c>
      <c r="C3" s="18" t="s">
        <v>3</v>
      </c>
      <c r="D3" s="18" t="s">
        <v>4</v>
      </c>
      <c r="E3" s="18" t="s">
        <v>5</v>
      </c>
      <c r="F3" s="19" t="s">
        <v>6</v>
      </c>
      <c r="G3" s="20" t="s">
        <v>7</v>
      </c>
      <c r="H3" s="21" t="s">
        <v>8</v>
      </c>
      <c r="I3" s="21" t="s">
        <v>9</v>
      </c>
      <c r="J3" s="21"/>
      <c r="K3" s="62"/>
      <c r="L3" s="62"/>
      <c r="M3" s="62"/>
      <c r="N3" s="62"/>
      <c r="O3" s="62"/>
      <c r="P3" s="62"/>
      <c r="Q3" s="62"/>
      <c r="R3" s="62"/>
      <c r="S3" s="19" t="s">
        <v>10</v>
      </c>
      <c r="T3" s="19" t="s">
        <v>11</v>
      </c>
      <c r="U3" s="19" t="s">
        <v>12</v>
      </c>
      <c r="V3" s="19" t="s">
        <v>13</v>
      </c>
    </row>
    <row r="4" spans="1:22" s="3" customFormat="1" ht="39.75" customHeight="1">
      <c r="A4" s="22"/>
      <c r="B4" s="23"/>
      <c r="C4" s="23"/>
      <c r="D4" s="23"/>
      <c r="E4" s="23"/>
      <c r="F4" s="24"/>
      <c r="G4" s="25"/>
      <c r="H4" s="21"/>
      <c r="I4" s="21" t="s">
        <v>14</v>
      </c>
      <c r="J4" s="63" t="s">
        <v>15</v>
      </c>
      <c r="K4" s="62" t="s">
        <v>16</v>
      </c>
      <c r="L4" s="62"/>
      <c r="M4" s="62" t="s">
        <v>17</v>
      </c>
      <c r="N4" s="62"/>
      <c r="O4" s="62"/>
      <c r="P4" s="62" t="s">
        <v>18</v>
      </c>
      <c r="Q4" s="62"/>
      <c r="R4" s="62"/>
      <c r="S4" s="24"/>
      <c r="T4" s="24"/>
      <c r="U4" s="24"/>
      <c r="V4" s="24"/>
    </row>
    <row r="5" spans="1:22" s="3" customFormat="1" ht="103.5" customHeight="1">
      <c r="A5" s="26"/>
      <c r="B5" s="27"/>
      <c r="C5" s="27"/>
      <c r="D5" s="27"/>
      <c r="E5" s="27"/>
      <c r="F5" s="28"/>
      <c r="G5" s="29"/>
      <c r="H5" s="21"/>
      <c r="I5" s="21"/>
      <c r="J5" s="63"/>
      <c r="K5" s="62" t="s">
        <v>19</v>
      </c>
      <c r="L5" s="62" t="s">
        <v>20</v>
      </c>
      <c r="M5" s="62" t="s">
        <v>21</v>
      </c>
      <c r="N5" s="62" t="s">
        <v>22</v>
      </c>
      <c r="O5" s="62" t="s">
        <v>23</v>
      </c>
      <c r="P5" s="62" t="s">
        <v>21</v>
      </c>
      <c r="Q5" s="62" t="s">
        <v>24</v>
      </c>
      <c r="R5" s="62" t="s">
        <v>25</v>
      </c>
      <c r="S5" s="28"/>
      <c r="T5" s="28"/>
      <c r="U5" s="28"/>
      <c r="V5" s="28"/>
    </row>
    <row r="6" spans="1:23" s="3" customFormat="1" ht="45.75" customHeight="1">
      <c r="A6" s="30" t="s">
        <v>26</v>
      </c>
      <c r="B6" s="31"/>
      <c r="C6" s="27"/>
      <c r="D6" s="27"/>
      <c r="E6" s="27"/>
      <c r="F6" s="29"/>
      <c r="G6" s="32">
        <f>G7+G61+G66</f>
        <v>41456.5</v>
      </c>
      <c r="H6" s="21"/>
      <c r="I6" s="55"/>
      <c r="J6" s="64"/>
      <c r="K6" s="62"/>
      <c r="L6" s="62"/>
      <c r="M6" s="62"/>
      <c r="N6" s="62"/>
      <c r="O6" s="62"/>
      <c r="P6" s="62"/>
      <c r="Q6" s="62"/>
      <c r="R6" s="62"/>
      <c r="S6" s="28"/>
      <c r="T6" s="28"/>
      <c r="U6" s="28"/>
      <c r="V6" s="28"/>
      <c r="W6" s="4"/>
    </row>
    <row r="7" spans="1:22" s="4" customFormat="1" ht="30" customHeight="1">
      <c r="A7" s="26" t="s">
        <v>27</v>
      </c>
      <c r="B7" s="33" t="s">
        <v>28</v>
      </c>
      <c r="C7" s="27"/>
      <c r="D7" s="27"/>
      <c r="E7" s="27"/>
      <c r="F7" s="29"/>
      <c r="G7" s="29">
        <f>G8+G24+G48+G50+G53+G55+G59</f>
        <v>39741.5</v>
      </c>
      <c r="H7" s="21"/>
      <c r="I7" s="55"/>
      <c r="J7" s="64"/>
      <c r="K7" s="62"/>
      <c r="L7" s="62"/>
      <c r="M7" s="62"/>
      <c r="N7" s="62"/>
      <c r="O7" s="62"/>
      <c r="P7" s="62"/>
      <c r="Q7" s="62"/>
      <c r="R7" s="62"/>
      <c r="S7" s="28"/>
      <c r="T7" s="28"/>
      <c r="U7" s="28"/>
      <c r="V7" s="28"/>
    </row>
    <row r="8" spans="1:22" s="4" customFormat="1" ht="30.75" customHeight="1">
      <c r="A8" s="26" t="s">
        <v>29</v>
      </c>
      <c r="B8" s="33" t="s">
        <v>30</v>
      </c>
      <c r="C8" s="27"/>
      <c r="D8" s="27"/>
      <c r="E8" s="27"/>
      <c r="F8" s="28">
        <v>16</v>
      </c>
      <c r="G8" s="29">
        <f>SUM(G9:G23)</f>
        <v>27227.5</v>
      </c>
      <c r="H8" s="21"/>
      <c r="I8" s="55"/>
      <c r="J8" s="64"/>
      <c r="K8" s="62"/>
      <c r="L8" s="62"/>
      <c r="M8" s="62"/>
      <c r="N8" s="62"/>
      <c r="O8" s="62"/>
      <c r="P8" s="62"/>
      <c r="Q8" s="62"/>
      <c r="R8" s="62"/>
      <c r="S8" s="28"/>
      <c r="T8" s="28"/>
      <c r="U8" s="28"/>
      <c r="V8" s="28"/>
    </row>
    <row r="9" spans="1:22" s="4" customFormat="1" ht="126.75" customHeight="1">
      <c r="A9" s="34">
        <v>1</v>
      </c>
      <c r="B9" s="35" t="s">
        <v>31</v>
      </c>
      <c r="C9" s="36" t="s">
        <v>32</v>
      </c>
      <c r="D9" s="37" t="s">
        <v>33</v>
      </c>
      <c r="E9" s="37" t="s">
        <v>34</v>
      </c>
      <c r="F9" s="35" t="s">
        <v>35</v>
      </c>
      <c r="G9" s="36">
        <v>90</v>
      </c>
      <c r="H9" s="38" t="s">
        <v>36</v>
      </c>
      <c r="I9" s="65" t="s">
        <v>37</v>
      </c>
      <c r="J9" s="66" t="s">
        <v>38</v>
      </c>
      <c r="K9" s="37">
        <v>5</v>
      </c>
      <c r="L9" s="37">
        <v>1</v>
      </c>
      <c r="M9" s="37">
        <v>0.07</v>
      </c>
      <c r="N9" s="37">
        <v>0.06</v>
      </c>
      <c r="O9" s="37">
        <v>0.01</v>
      </c>
      <c r="P9" s="37">
        <v>0.23</v>
      </c>
      <c r="Q9" s="37">
        <v>0.15</v>
      </c>
      <c r="R9" s="37">
        <v>0.08</v>
      </c>
      <c r="S9" s="53" t="s">
        <v>39</v>
      </c>
      <c r="T9" s="53" t="s">
        <v>39</v>
      </c>
      <c r="U9" s="95" t="s">
        <v>40</v>
      </c>
      <c r="V9" s="53" t="s">
        <v>41</v>
      </c>
    </row>
    <row r="10" spans="1:22" s="4" customFormat="1" ht="129" customHeight="1">
      <c r="A10" s="34">
        <v>2</v>
      </c>
      <c r="B10" s="39" t="s">
        <v>42</v>
      </c>
      <c r="C10" s="40" t="s">
        <v>32</v>
      </c>
      <c r="D10" s="41" t="s">
        <v>33</v>
      </c>
      <c r="E10" s="41" t="s">
        <v>43</v>
      </c>
      <c r="F10" s="39" t="s">
        <v>44</v>
      </c>
      <c r="G10" s="40">
        <v>5200</v>
      </c>
      <c r="H10" s="42" t="s">
        <v>36</v>
      </c>
      <c r="I10" s="58" t="s">
        <v>45</v>
      </c>
      <c r="J10" s="67" t="s">
        <v>38</v>
      </c>
      <c r="K10" s="41">
        <v>23</v>
      </c>
      <c r="L10" s="41">
        <v>15</v>
      </c>
      <c r="M10" s="41">
        <v>0.15</v>
      </c>
      <c r="N10" s="41">
        <v>0.1</v>
      </c>
      <c r="O10" s="41">
        <v>0.05</v>
      </c>
      <c r="P10" s="41">
        <v>0.6</v>
      </c>
      <c r="Q10" s="41">
        <v>0.4</v>
      </c>
      <c r="R10" s="41">
        <v>0.2</v>
      </c>
      <c r="S10" s="53" t="s">
        <v>39</v>
      </c>
      <c r="T10" s="74" t="s">
        <v>39</v>
      </c>
      <c r="U10" s="75">
        <v>44866</v>
      </c>
      <c r="V10" s="53" t="s">
        <v>41</v>
      </c>
    </row>
    <row r="11" spans="1:22" s="5" customFormat="1" ht="123" customHeight="1">
      <c r="A11" s="43">
        <v>3</v>
      </c>
      <c r="B11" s="44" t="s">
        <v>46</v>
      </c>
      <c r="C11" s="45" t="s">
        <v>32</v>
      </c>
      <c r="D11" s="46" t="s">
        <v>33</v>
      </c>
      <c r="E11" s="46" t="s">
        <v>43</v>
      </c>
      <c r="F11" s="44" t="s">
        <v>47</v>
      </c>
      <c r="G11" s="45">
        <v>5934.5</v>
      </c>
      <c r="H11" s="47" t="s">
        <v>36</v>
      </c>
      <c r="I11" s="68" t="s">
        <v>45</v>
      </c>
      <c r="J11" s="69" t="s">
        <v>38</v>
      </c>
      <c r="K11" s="46">
        <v>23</v>
      </c>
      <c r="L11" s="46">
        <v>15</v>
      </c>
      <c r="M11" s="46">
        <v>0.15</v>
      </c>
      <c r="N11" s="46">
        <v>0.1</v>
      </c>
      <c r="O11" s="46">
        <v>0.05</v>
      </c>
      <c r="P11" s="46">
        <v>0.6</v>
      </c>
      <c r="Q11" s="46">
        <v>0.4</v>
      </c>
      <c r="R11" s="46">
        <v>0.2</v>
      </c>
      <c r="S11" s="76" t="s">
        <v>39</v>
      </c>
      <c r="T11" s="77" t="s">
        <v>39</v>
      </c>
      <c r="U11" s="78">
        <v>44866</v>
      </c>
      <c r="V11" s="76" t="s">
        <v>41</v>
      </c>
    </row>
    <row r="12" spans="1:22" s="4" customFormat="1" ht="127.5" customHeight="1">
      <c r="A12" s="34">
        <v>4</v>
      </c>
      <c r="B12" s="35" t="s">
        <v>48</v>
      </c>
      <c r="C12" s="36" t="s">
        <v>32</v>
      </c>
      <c r="D12" s="37" t="s">
        <v>33</v>
      </c>
      <c r="E12" s="37" t="s">
        <v>49</v>
      </c>
      <c r="F12" s="35" t="s">
        <v>50</v>
      </c>
      <c r="G12" s="36">
        <v>2134</v>
      </c>
      <c r="H12" s="38" t="s">
        <v>51</v>
      </c>
      <c r="I12" s="65" t="s">
        <v>52</v>
      </c>
      <c r="J12" s="66" t="s">
        <v>53</v>
      </c>
      <c r="K12" s="37">
        <v>20</v>
      </c>
      <c r="L12" s="37">
        <v>13</v>
      </c>
      <c r="M12" s="37">
        <v>0.18</v>
      </c>
      <c r="N12" s="37">
        <v>0.08</v>
      </c>
      <c r="O12" s="37">
        <v>0.1</v>
      </c>
      <c r="P12" s="37">
        <v>0.23</v>
      </c>
      <c r="Q12" s="37">
        <v>0.2</v>
      </c>
      <c r="R12" s="37">
        <v>0.03</v>
      </c>
      <c r="S12" s="53" t="s">
        <v>39</v>
      </c>
      <c r="T12" s="53" t="s">
        <v>39</v>
      </c>
      <c r="U12" s="95" t="s">
        <v>40</v>
      </c>
      <c r="V12" s="53" t="s">
        <v>41</v>
      </c>
    </row>
    <row r="13" spans="1:22" s="4" customFormat="1" ht="117.75" customHeight="1">
      <c r="A13" s="34">
        <v>5</v>
      </c>
      <c r="B13" s="35" t="s">
        <v>54</v>
      </c>
      <c r="C13" s="36" t="s">
        <v>32</v>
      </c>
      <c r="D13" s="37" t="s">
        <v>33</v>
      </c>
      <c r="E13" s="37" t="s">
        <v>55</v>
      </c>
      <c r="F13" s="35" t="s">
        <v>56</v>
      </c>
      <c r="G13" s="36">
        <v>1500</v>
      </c>
      <c r="H13" s="38" t="s">
        <v>51</v>
      </c>
      <c r="I13" s="65" t="s">
        <v>57</v>
      </c>
      <c r="J13" s="66" t="s">
        <v>58</v>
      </c>
      <c r="K13" s="37">
        <v>30</v>
      </c>
      <c r="L13" s="37">
        <v>11</v>
      </c>
      <c r="M13" s="37">
        <v>0.29</v>
      </c>
      <c r="N13" s="37">
        <v>0.2</v>
      </c>
      <c r="O13" s="37">
        <v>0.09</v>
      </c>
      <c r="P13" s="37">
        <v>0.85</v>
      </c>
      <c r="Q13" s="37">
        <v>0.5</v>
      </c>
      <c r="R13" s="37">
        <v>0.35</v>
      </c>
      <c r="S13" s="53" t="s">
        <v>39</v>
      </c>
      <c r="T13" s="53" t="s">
        <v>39</v>
      </c>
      <c r="U13" s="95" t="s">
        <v>40</v>
      </c>
      <c r="V13" s="53" t="s">
        <v>41</v>
      </c>
    </row>
    <row r="14" spans="1:22" s="4" customFormat="1" ht="153" customHeight="1">
      <c r="A14" s="34">
        <v>6</v>
      </c>
      <c r="B14" s="35" t="s">
        <v>59</v>
      </c>
      <c r="C14" s="36" t="s">
        <v>32</v>
      </c>
      <c r="D14" s="37" t="s">
        <v>33</v>
      </c>
      <c r="E14" s="37" t="s">
        <v>60</v>
      </c>
      <c r="F14" s="35" t="s">
        <v>61</v>
      </c>
      <c r="G14" s="36">
        <v>300</v>
      </c>
      <c r="H14" s="38" t="s">
        <v>62</v>
      </c>
      <c r="I14" s="65" t="s">
        <v>63</v>
      </c>
      <c r="J14" s="66" t="s">
        <v>64</v>
      </c>
      <c r="K14" s="37">
        <v>35</v>
      </c>
      <c r="L14" s="37">
        <v>26</v>
      </c>
      <c r="M14" s="37">
        <v>0.025</v>
      </c>
      <c r="N14" s="37">
        <v>0.015</v>
      </c>
      <c r="O14" s="37">
        <v>0.01</v>
      </c>
      <c r="P14" s="37">
        <v>0.31</v>
      </c>
      <c r="Q14" s="37">
        <v>0.21</v>
      </c>
      <c r="R14" s="37">
        <v>0.1</v>
      </c>
      <c r="S14" s="53" t="s">
        <v>39</v>
      </c>
      <c r="T14" s="53" t="s">
        <v>39</v>
      </c>
      <c r="U14" s="95" t="s">
        <v>40</v>
      </c>
      <c r="V14" s="53" t="s">
        <v>41</v>
      </c>
    </row>
    <row r="15" spans="1:22" s="4" customFormat="1" ht="153" customHeight="1">
      <c r="A15" s="34">
        <v>7</v>
      </c>
      <c r="B15" s="35" t="s">
        <v>65</v>
      </c>
      <c r="C15" s="36" t="s">
        <v>32</v>
      </c>
      <c r="D15" s="37" t="s">
        <v>33</v>
      </c>
      <c r="E15" s="37" t="s">
        <v>66</v>
      </c>
      <c r="F15" s="35" t="s">
        <v>67</v>
      </c>
      <c r="G15" s="36">
        <v>2055</v>
      </c>
      <c r="H15" s="38" t="s">
        <v>62</v>
      </c>
      <c r="I15" s="65" t="s">
        <v>68</v>
      </c>
      <c r="J15" s="66" t="s">
        <v>69</v>
      </c>
      <c r="K15" s="37">
        <v>23</v>
      </c>
      <c r="L15" s="37">
        <v>11</v>
      </c>
      <c r="M15" s="37">
        <v>0.31</v>
      </c>
      <c r="N15" s="37">
        <v>0.18</v>
      </c>
      <c r="O15" s="37">
        <v>0.13</v>
      </c>
      <c r="P15" s="37">
        <v>0.74</v>
      </c>
      <c r="Q15" s="37">
        <v>0.45</v>
      </c>
      <c r="R15" s="37">
        <v>0.29</v>
      </c>
      <c r="S15" s="53" t="s">
        <v>39</v>
      </c>
      <c r="T15" s="53" t="s">
        <v>39</v>
      </c>
      <c r="U15" s="95" t="s">
        <v>40</v>
      </c>
      <c r="V15" s="53" t="s">
        <v>41</v>
      </c>
    </row>
    <row r="16" spans="1:22" s="4" customFormat="1" ht="108" customHeight="1">
      <c r="A16" s="34">
        <v>8</v>
      </c>
      <c r="B16" s="35" t="s">
        <v>70</v>
      </c>
      <c r="C16" s="36" t="s">
        <v>32</v>
      </c>
      <c r="D16" s="37" t="s">
        <v>33</v>
      </c>
      <c r="E16" s="37" t="s">
        <v>71</v>
      </c>
      <c r="F16" s="35" t="s">
        <v>72</v>
      </c>
      <c r="G16" s="36">
        <v>2200</v>
      </c>
      <c r="H16" s="38" t="s">
        <v>62</v>
      </c>
      <c r="I16" s="65" t="s">
        <v>68</v>
      </c>
      <c r="J16" s="66" t="s">
        <v>69</v>
      </c>
      <c r="K16" s="37">
        <v>9</v>
      </c>
      <c r="L16" s="37">
        <v>1</v>
      </c>
      <c r="M16" s="37">
        <v>0.025</v>
      </c>
      <c r="N16" s="37">
        <v>0.015</v>
      </c>
      <c r="O16" s="37">
        <v>0.01</v>
      </c>
      <c r="P16" s="37">
        <v>0.5</v>
      </c>
      <c r="Q16" s="37">
        <v>0.35</v>
      </c>
      <c r="R16" s="37">
        <v>0.15</v>
      </c>
      <c r="S16" s="53" t="s">
        <v>39</v>
      </c>
      <c r="T16" s="53" t="s">
        <v>39</v>
      </c>
      <c r="U16" s="95" t="s">
        <v>40</v>
      </c>
      <c r="V16" s="53" t="s">
        <v>41</v>
      </c>
    </row>
    <row r="17" spans="1:22" s="4" customFormat="1" ht="150.75" customHeight="1">
      <c r="A17" s="34">
        <v>9</v>
      </c>
      <c r="B17" s="35" t="s">
        <v>73</v>
      </c>
      <c r="C17" s="36" t="s">
        <v>74</v>
      </c>
      <c r="D17" s="37" t="s">
        <v>75</v>
      </c>
      <c r="E17" s="37" t="s">
        <v>76</v>
      </c>
      <c r="F17" s="35" t="s">
        <v>77</v>
      </c>
      <c r="G17" s="36">
        <v>2315</v>
      </c>
      <c r="H17" s="38" t="s">
        <v>36</v>
      </c>
      <c r="I17" s="65" t="s">
        <v>78</v>
      </c>
      <c r="J17" s="66" t="s">
        <v>79</v>
      </c>
      <c r="K17" s="37">
        <v>10</v>
      </c>
      <c r="L17" s="37">
        <v>1</v>
      </c>
      <c r="M17" s="37">
        <v>1</v>
      </c>
      <c r="N17" s="37">
        <v>0.5</v>
      </c>
      <c r="O17" s="37">
        <v>0.5</v>
      </c>
      <c r="P17" s="37">
        <v>0.4</v>
      </c>
      <c r="Q17" s="37">
        <v>0.2</v>
      </c>
      <c r="R17" s="37">
        <v>0.2</v>
      </c>
      <c r="S17" s="53" t="s">
        <v>39</v>
      </c>
      <c r="T17" s="53" t="s">
        <v>39</v>
      </c>
      <c r="U17" s="95" t="s">
        <v>40</v>
      </c>
      <c r="V17" s="53" t="s">
        <v>41</v>
      </c>
    </row>
    <row r="18" spans="1:22" s="4" customFormat="1" ht="127.5" customHeight="1">
      <c r="A18" s="34">
        <v>10</v>
      </c>
      <c r="B18" s="35" t="s">
        <v>80</v>
      </c>
      <c r="C18" s="36" t="s">
        <v>32</v>
      </c>
      <c r="D18" s="37" t="s">
        <v>33</v>
      </c>
      <c r="E18" s="37" t="s">
        <v>76</v>
      </c>
      <c r="F18" s="35" t="s">
        <v>81</v>
      </c>
      <c r="G18" s="36">
        <v>1980</v>
      </c>
      <c r="H18" s="38" t="s">
        <v>36</v>
      </c>
      <c r="I18" s="65" t="s">
        <v>78</v>
      </c>
      <c r="J18" s="66" t="s">
        <v>79</v>
      </c>
      <c r="K18" s="37">
        <v>55</v>
      </c>
      <c r="L18" s="37"/>
      <c r="M18" s="37">
        <v>0.129</v>
      </c>
      <c r="N18" s="37">
        <v>0.07</v>
      </c>
      <c r="O18" s="37">
        <v>0.059</v>
      </c>
      <c r="P18" s="37">
        <v>0.5</v>
      </c>
      <c r="Q18" s="37">
        <v>0.3</v>
      </c>
      <c r="R18" s="37">
        <v>0.2</v>
      </c>
      <c r="S18" s="53" t="s">
        <v>39</v>
      </c>
      <c r="T18" s="53" t="s">
        <v>39</v>
      </c>
      <c r="U18" s="95" t="s">
        <v>40</v>
      </c>
      <c r="V18" s="53" t="s">
        <v>41</v>
      </c>
    </row>
    <row r="19" spans="1:22" s="4" customFormat="1" ht="138.75" customHeight="1">
      <c r="A19" s="34">
        <v>11</v>
      </c>
      <c r="B19" s="35" t="s">
        <v>82</v>
      </c>
      <c r="C19" s="36" t="s">
        <v>32</v>
      </c>
      <c r="D19" s="37" t="s">
        <v>33</v>
      </c>
      <c r="E19" s="37" t="s">
        <v>83</v>
      </c>
      <c r="F19" s="35" t="s">
        <v>84</v>
      </c>
      <c r="G19" s="36">
        <v>69</v>
      </c>
      <c r="H19" s="38" t="s">
        <v>36</v>
      </c>
      <c r="I19" s="65" t="s">
        <v>85</v>
      </c>
      <c r="J19" s="66" t="s">
        <v>86</v>
      </c>
      <c r="K19" s="37">
        <v>5</v>
      </c>
      <c r="L19" s="37">
        <v>1</v>
      </c>
      <c r="M19" s="37">
        <v>0.36</v>
      </c>
      <c r="N19" s="37">
        <v>0.075</v>
      </c>
      <c r="O19" s="37">
        <v>0.015</v>
      </c>
      <c r="P19" s="37">
        <f>Q19+R19</f>
        <v>1.26</v>
      </c>
      <c r="Q19" s="37">
        <v>1.2</v>
      </c>
      <c r="R19" s="37">
        <f>O19*4</f>
        <v>0.06</v>
      </c>
      <c r="S19" s="53" t="s">
        <v>39</v>
      </c>
      <c r="T19" s="53" t="s">
        <v>39</v>
      </c>
      <c r="U19" s="95" t="s">
        <v>40</v>
      </c>
      <c r="V19" s="53" t="s">
        <v>41</v>
      </c>
    </row>
    <row r="20" spans="1:22" s="4" customFormat="1" ht="87" customHeight="1">
      <c r="A20" s="34">
        <v>12</v>
      </c>
      <c r="B20" s="35" t="s">
        <v>87</v>
      </c>
      <c r="C20" s="36" t="s">
        <v>32</v>
      </c>
      <c r="D20" s="37" t="s">
        <v>33</v>
      </c>
      <c r="E20" s="37" t="s">
        <v>88</v>
      </c>
      <c r="F20" s="35" t="s">
        <v>89</v>
      </c>
      <c r="G20" s="36">
        <v>100</v>
      </c>
      <c r="H20" s="38" t="s">
        <v>36</v>
      </c>
      <c r="I20" s="65" t="s">
        <v>90</v>
      </c>
      <c r="J20" s="66" t="s">
        <v>91</v>
      </c>
      <c r="K20" s="37">
        <v>1</v>
      </c>
      <c r="L20" s="37">
        <v>1</v>
      </c>
      <c r="M20" s="37">
        <v>0.02</v>
      </c>
      <c r="N20" s="37">
        <v>0.01</v>
      </c>
      <c r="O20" s="37">
        <v>0.01</v>
      </c>
      <c r="P20" s="37">
        <v>0.07</v>
      </c>
      <c r="Q20" s="37">
        <v>0.05</v>
      </c>
      <c r="R20" s="37">
        <v>0.02</v>
      </c>
      <c r="S20" s="53" t="s">
        <v>39</v>
      </c>
      <c r="T20" s="53" t="s">
        <v>39</v>
      </c>
      <c r="U20" s="95" t="s">
        <v>40</v>
      </c>
      <c r="V20" s="53" t="s">
        <v>41</v>
      </c>
    </row>
    <row r="21" spans="1:22" s="4" customFormat="1" ht="88.5" customHeight="1">
      <c r="A21" s="34">
        <v>13</v>
      </c>
      <c r="B21" s="35" t="s">
        <v>92</v>
      </c>
      <c r="C21" s="36" t="s">
        <v>32</v>
      </c>
      <c r="D21" s="37" t="s">
        <v>33</v>
      </c>
      <c r="E21" s="37" t="s">
        <v>93</v>
      </c>
      <c r="F21" s="35" t="s">
        <v>94</v>
      </c>
      <c r="G21" s="36">
        <v>150</v>
      </c>
      <c r="H21" s="38" t="s">
        <v>36</v>
      </c>
      <c r="I21" s="65" t="s">
        <v>95</v>
      </c>
      <c r="J21" s="66" t="s">
        <v>96</v>
      </c>
      <c r="K21" s="37">
        <v>50</v>
      </c>
      <c r="L21" s="37">
        <v>10</v>
      </c>
      <c r="M21" s="37">
        <v>0.37</v>
      </c>
      <c r="N21" s="37">
        <v>0.36</v>
      </c>
      <c r="O21" s="37">
        <v>0.01</v>
      </c>
      <c r="P21" s="37">
        <v>2.33</v>
      </c>
      <c r="Q21" s="37">
        <v>1.44</v>
      </c>
      <c r="R21" s="37">
        <v>0.89</v>
      </c>
      <c r="S21" s="53" t="s">
        <v>39</v>
      </c>
      <c r="T21" s="53" t="s">
        <v>39</v>
      </c>
      <c r="U21" s="95" t="s">
        <v>40</v>
      </c>
      <c r="V21" s="53" t="s">
        <v>41</v>
      </c>
    </row>
    <row r="22" spans="1:22" s="4" customFormat="1" ht="118.5" customHeight="1">
      <c r="A22" s="34">
        <v>14</v>
      </c>
      <c r="B22" s="48" t="s">
        <v>97</v>
      </c>
      <c r="C22" s="40" t="s">
        <v>32</v>
      </c>
      <c r="D22" s="41" t="s">
        <v>33</v>
      </c>
      <c r="E22" s="41" t="s">
        <v>55</v>
      </c>
      <c r="F22" s="39" t="s">
        <v>98</v>
      </c>
      <c r="G22" s="40">
        <v>1200</v>
      </c>
      <c r="H22" s="42" t="s">
        <v>99</v>
      </c>
      <c r="I22" s="58" t="s">
        <v>100</v>
      </c>
      <c r="J22" s="67" t="s">
        <v>101</v>
      </c>
      <c r="K22" s="41">
        <v>35</v>
      </c>
      <c r="L22" s="41">
        <v>8</v>
      </c>
      <c r="M22" s="41">
        <v>0.05</v>
      </c>
      <c r="N22" s="41">
        <v>0.04</v>
      </c>
      <c r="O22" s="41">
        <v>0.01</v>
      </c>
      <c r="P22" s="41">
        <v>0.25</v>
      </c>
      <c r="Q22" s="41">
        <v>0.13</v>
      </c>
      <c r="R22" s="41">
        <v>0.12</v>
      </c>
      <c r="S22" s="74" t="s">
        <v>39</v>
      </c>
      <c r="T22" s="74" t="s">
        <v>39</v>
      </c>
      <c r="U22" s="75">
        <v>44866</v>
      </c>
      <c r="V22" s="53" t="s">
        <v>41</v>
      </c>
    </row>
    <row r="23" spans="1:22" s="4" customFormat="1" ht="78" customHeight="1">
      <c r="A23" s="34">
        <v>15</v>
      </c>
      <c r="B23" s="39" t="s">
        <v>102</v>
      </c>
      <c r="C23" s="40" t="s">
        <v>32</v>
      </c>
      <c r="D23" s="41" t="s">
        <v>33</v>
      </c>
      <c r="E23" s="41" t="s">
        <v>103</v>
      </c>
      <c r="F23" s="39" t="s">
        <v>104</v>
      </c>
      <c r="G23" s="40">
        <v>2000</v>
      </c>
      <c r="H23" s="42" t="s">
        <v>36</v>
      </c>
      <c r="I23" s="58" t="s">
        <v>105</v>
      </c>
      <c r="J23" s="58" t="s">
        <v>106</v>
      </c>
      <c r="K23" s="41">
        <v>35</v>
      </c>
      <c r="L23" s="41">
        <v>28</v>
      </c>
      <c r="M23" s="41">
        <v>0.15</v>
      </c>
      <c r="N23" s="41">
        <v>0.1</v>
      </c>
      <c r="O23" s="41">
        <v>0.05</v>
      </c>
      <c r="P23" s="41">
        <v>0.8</v>
      </c>
      <c r="Q23" s="41">
        <v>0.4</v>
      </c>
      <c r="R23" s="41">
        <v>0.2</v>
      </c>
      <c r="S23" s="53" t="s">
        <v>39</v>
      </c>
      <c r="T23" s="74" t="s">
        <v>39</v>
      </c>
      <c r="U23" s="75">
        <v>44866</v>
      </c>
      <c r="V23" s="53" t="s">
        <v>41</v>
      </c>
    </row>
    <row r="24" spans="1:22" s="4" customFormat="1" ht="33" customHeight="1">
      <c r="A24" s="26" t="s">
        <v>107</v>
      </c>
      <c r="B24" s="33" t="s">
        <v>108</v>
      </c>
      <c r="C24" s="27"/>
      <c r="D24" s="27"/>
      <c r="E24" s="27"/>
      <c r="F24" s="28">
        <v>23</v>
      </c>
      <c r="G24" s="29">
        <f>SUM(G25:G47)</f>
        <v>6335</v>
      </c>
      <c r="H24" s="21"/>
      <c r="I24" s="55"/>
      <c r="J24" s="64"/>
      <c r="K24" s="37"/>
      <c r="L24" s="37"/>
      <c r="M24" s="37"/>
      <c r="N24" s="37"/>
      <c r="O24" s="37"/>
      <c r="P24" s="37"/>
      <c r="Q24" s="37"/>
      <c r="R24" s="37"/>
      <c r="S24" s="28"/>
      <c r="T24" s="28"/>
      <c r="U24" s="28"/>
      <c r="V24" s="28"/>
    </row>
    <row r="25" spans="1:22" s="4" customFormat="1" ht="153" customHeight="1">
      <c r="A25" s="34">
        <v>1</v>
      </c>
      <c r="B25" s="35" t="s">
        <v>109</v>
      </c>
      <c r="C25" s="36" t="s">
        <v>32</v>
      </c>
      <c r="D25" s="37" t="s">
        <v>33</v>
      </c>
      <c r="E25" s="37" t="s">
        <v>110</v>
      </c>
      <c r="F25" s="39" t="s">
        <v>111</v>
      </c>
      <c r="G25" s="40">
        <v>1230</v>
      </c>
      <c r="H25" s="42" t="s">
        <v>51</v>
      </c>
      <c r="I25" s="65" t="s">
        <v>112</v>
      </c>
      <c r="J25" s="66" t="s">
        <v>38</v>
      </c>
      <c r="K25" s="37">
        <v>21</v>
      </c>
      <c r="L25" s="37">
        <v>3</v>
      </c>
      <c r="M25" s="37">
        <v>0.095</v>
      </c>
      <c r="N25" s="37">
        <v>0.09</v>
      </c>
      <c r="O25" s="37">
        <v>0.005</v>
      </c>
      <c r="P25" s="37">
        <v>0.25</v>
      </c>
      <c r="Q25" s="37">
        <v>0.16</v>
      </c>
      <c r="R25" s="37">
        <v>0.09</v>
      </c>
      <c r="S25" s="53" t="s">
        <v>39</v>
      </c>
      <c r="T25" s="53" t="s">
        <v>39</v>
      </c>
      <c r="U25" s="95" t="s">
        <v>40</v>
      </c>
      <c r="V25" s="53" t="s">
        <v>41</v>
      </c>
    </row>
    <row r="26" spans="1:22" s="4" customFormat="1" ht="144" customHeight="1">
      <c r="A26" s="34">
        <v>2</v>
      </c>
      <c r="B26" s="35" t="s">
        <v>113</v>
      </c>
      <c r="C26" s="36" t="s">
        <v>32</v>
      </c>
      <c r="D26" s="37" t="s">
        <v>33</v>
      </c>
      <c r="E26" s="37" t="s">
        <v>114</v>
      </c>
      <c r="F26" s="35" t="s">
        <v>115</v>
      </c>
      <c r="G26" s="36">
        <v>260</v>
      </c>
      <c r="H26" s="38" t="s">
        <v>36</v>
      </c>
      <c r="I26" s="65" t="s">
        <v>116</v>
      </c>
      <c r="J26" s="65" t="s">
        <v>117</v>
      </c>
      <c r="K26" s="37">
        <v>6</v>
      </c>
      <c r="L26" s="37">
        <v>1</v>
      </c>
      <c r="M26" s="37">
        <v>0.03</v>
      </c>
      <c r="N26" s="37">
        <v>0.01</v>
      </c>
      <c r="O26" s="37">
        <v>0.02</v>
      </c>
      <c r="P26" s="37">
        <v>0.12</v>
      </c>
      <c r="Q26" s="37">
        <v>0.04</v>
      </c>
      <c r="R26" s="37">
        <v>0.08</v>
      </c>
      <c r="S26" s="53" t="s">
        <v>39</v>
      </c>
      <c r="T26" s="53" t="s">
        <v>39</v>
      </c>
      <c r="U26" s="95" t="s">
        <v>40</v>
      </c>
      <c r="V26" s="53" t="s">
        <v>41</v>
      </c>
    </row>
    <row r="27" spans="1:22" s="4" customFormat="1" ht="84" customHeight="1">
      <c r="A27" s="34">
        <v>3</v>
      </c>
      <c r="B27" s="35" t="s">
        <v>118</v>
      </c>
      <c r="C27" s="36" t="s">
        <v>32</v>
      </c>
      <c r="D27" s="37" t="s">
        <v>33</v>
      </c>
      <c r="E27" s="37" t="s">
        <v>119</v>
      </c>
      <c r="F27" s="35" t="s">
        <v>120</v>
      </c>
      <c r="G27" s="36">
        <v>50</v>
      </c>
      <c r="H27" s="38" t="s">
        <v>36</v>
      </c>
      <c r="I27" s="65" t="s">
        <v>121</v>
      </c>
      <c r="J27" s="66" t="s">
        <v>122</v>
      </c>
      <c r="K27" s="37"/>
      <c r="L27" s="37">
        <v>7</v>
      </c>
      <c r="M27" s="37">
        <v>0.112</v>
      </c>
      <c r="N27" s="37">
        <v>0.012</v>
      </c>
      <c r="O27" s="37">
        <v>0.1</v>
      </c>
      <c r="P27" s="37">
        <v>0.45</v>
      </c>
      <c r="Q27" s="37">
        <v>0.29</v>
      </c>
      <c r="R27" s="37">
        <v>0.16</v>
      </c>
      <c r="S27" s="53" t="s">
        <v>39</v>
      </c>
      <c r="T27" s="53" t="s">
        <v>39</v>
      </c>
      <c r="U27" s="95" t="s">
        <v>40</v>
      </c>
      <c r="V27" s="53" t="s">
        <v>41</v>
      </c>
    </row>
    <row r="28" spans="1:22" s="4" customFormat="1" ht="84.75" customHeight="1">
      <c r="A28" s="34">
        <v>4</v>
      </c>
      <c r="B28" s="35" t="s">
        <v>123</v>
      </c>
      <c r="C28" s="36" t="s">
        <v>32</v>
      </c>
      <c r="D28" s="37" t="s">
        <v>124</v>
      </c>
      <c r="E28" s="37" t="s">
        <v>125</v>
      </c>
      <c r="F28" s="35" t="s">
        <v>126</v>
      </c>
      <c r="G28" s="36">
        <v>20</v>
      </c>
      <c r="H28" s="38" t="s">
        <v>36</v>
      </c>
      <c r="I28" s="65" t="s">
        <v>127</v>
      </c>
      <c r="J28" s="66"/>
      <c r="K28" s="37"/>
      <c r="L28" s="37">
        <v>6</v>
      </c>
      <c r="M28" s="37">
        <v>0.025</v>
      </c>
      <c r="N28" s="37">
        <v>0.005</v>
      </c>
      <c r="O28" s="37">
        <v>0.02</v>
      </c>
      <c r="P28" s="37">
        <v>0.05</v>
      </c>
      <c r="Q28" s="37">
        <v>0.01</v>
      </c>
      <c r="R28" s="37">
        <v>0.04</v>
      </c>
      <c r="S28" s="53" t="s">
        <v>39</v>
      </c>
      <c r="T28" s="53" t="s">
        <v>39</v>
      </c>
      <c r="U28" s="95" t="s">
        <v>40</v>
      </c>
      <c r="V28" s="53" t="s">
        <v>41</v>
      </c>
    </row>
    <row r="29" spans="1:22" s="4" customFormat="1" ht="88.5" customHeight="1">
      <c r="A29" s="34">
        <v>5</v>
      </c>
      <c r="B29" s="35" t="s">
        <v>128</v>
      </c>
      <c r="C29" s="36" t="s">
        <v>32</v>
      </c>
      <c r="D29" s="37" t="s">
        <v>33</v>
      </c>
      <c r="E29" s="37" t="s">
        <v>129</v>
      </c>
      <c r="F29" s="35" t="s">
        <v>130</v>
      </c>
      <c r="G29" s="36">
        <v>560</v>
      </c>
      <c r="H29" s="38" t="s">
        <v>36</v>
      </c>
      <c r="I29" s="65" t="s">
        <v>131</v>
      </c>
      <c r="J29" s="66"/>
      <c r="K29" s="37">
        <v>22</v>
      </c>
      <c r="L29" s="37">
        <v>0</v>
      </c>
      <c r="M29" s="37">
        <v>0.1328</v>
      </c>
      <c r="N29" s="37">
        <v>0.08</v>
      </c>
      <c r="O29" s="37">
        <v>0.0528</v>
      </c>
      <c r="P29" s="37">
        <v>0.5312</v>
      </c>
      <c r="Q29" s="37">
        <v>0.32</v>
      </c>
      <c r="R29" s="37">
        <v>0.2112</v>
      </c>
      <c r="S29" s="53" t="s">
        <v>39</v>
      </c>
      <c r="T29" s="53" t="s">
        <v>39</v>
      </c>
      <c r="U29" s="95" t="s">
        <v>40</v>
      </c>
      <c r="V29" s="53" t="s">
        <v>41</v>
      </c>
    </row>
    <row r="30" spans="1:22" s="4" customFormat="1" ht="96.75" customHeight="1">
      <c r="A30" s="34">
        <v>6</v>
      </c>
      <c r="B30" s="35" t="s">
        <v>132</v>
      </c>
      <c r="C30" s="36" t="s">
        <v>32</v>
      </c>
      <c r="D30" s="37" t="s">
        <v>33</v>
      </c>
      <c r="E30" s="37" t="s">
        <v>133</v>
      </c>
      <c r="F30" s="35" t="s">
        <v>134</v>
      </c>
      <c r="G30" s="36">
        <v>62</v>
      </c>
      <c r="H30" s="38" t="s">
        <v>36</v>
      </c>
      <c r="I30" s="65" t="s">
        <v>135</v>
      </c>
      <c r="J30" s="66"/>
      <c r="K30" s="37">
        <v>9</v>
      </c>
      <c r="L30" s="37">
        <v>0</v>
      </c>
      <c r="M30" s="37">
        <v>0.12</v>
      </c>
      <c r="N30" s="37">
        <v>0.077</v>
      </c>
      <c r="O30" s="37">
        <v>0.043</v>
      </c>
      <c r="P30" s="37">
        <v>0.48</v>
      </c>
      <c r="Q30" s="37">
        <v>0.308</v>
      </c>
      <c r="R30" s="37">
        <v>0.172</v>
      </c>
      <c r="S30" s="53" t="s">
        <v>39</v>
      </c>
      <c r="T30" s="53" t="s">
        <v>39</v>
      </c>
      <c r="U30" s="95" t="s">
        <v>40</v>
      </c>
      <c r="V30" s="53" t="s">
        <v>41</v>
      </c>
    </row>
    <row r="31" spans="1:22" s="4" customFormat="1" ht="73.5" customHeight="1">
      <c r="A31" s="34">
        <v>7</v>
      </c>
      <c r="B31" s="35" t="s">
        <v>136</v>
      </c>
      <c r="C31" s="36" t="s">
        <v>32</v>
      </c>
      <c r="D31" s="37" t="s">
        <v>33</v>
      </c>
      <c r="E31" s="37" t="s">
        <v>60</v>
      </c>
      <c r="F31" s="35" t="s">
        <v>137</v>
      </c>
      <c r="G31" s="36">
        <v>850</v>
      </c>
      <c r="H31" s="38" t="s">
        <v>36</v>
      </c>
      <c r="I31" s="65" t="s">
        <v>138</v>
      </c>
      <c r="J31" s="66"/>
      <c r="K31" s="37">
        <v>55</v>
      </c>
      <c r="L31" s="37">
        <v>28</v>
      </c>
      <c r="M31" s="37">
        <v>0.23</v>
      </c>
      <c r="N31" s="37">
        <v>0.13</v>
      </c>
      <c r="O31" s="37">
        <v>0.1</v>
      </c>
      <c r="P31" s="37">
        <v>0.58</v>
      </c>
      <c r="Q31" s="37">
        <v>0.46</v>
      </c>
      <c r="R31" s="37">
        <v>0.12</v>
      </c>
      <c r="S31" s="53" t="s">
        <v>39</v>
      </c>
      <c r="T31" s="53" t="s">
        <v>39</v>
      </c>
      <c r="U31" s="95" t="s">
        <v>40</v>
      </c>
      <c r="V31" s="53" t="s">
        <v>41</v>
      </c>
    </row>
    <row r="32" spans="1:22" s="4" customFormat="1" ht="99.75" customHeight="1">
      <c r="A32" s="34">
        <v>8</v>
      </c>
      <c r="B32" s="35" t="s">
        <v>139</v>
      </c>
      <c r="C32" s="36" t="s">
        <v>32</v>
      </c>
      <c r="D32" s="37" t="s">
        <v>33</v>
      </c>
      <c r="E32" s="37" t="s">
        <v>140</v>
      </c>
      <c r="F32" s="35" t="s">
        <v>141</v>
      </c>
      <c r="G32" s="36">
        <v>82</v>
      </c>
      <c r="H32" s="38" t="s">
        <v>36</v>
      </c>
      <c r="I32" s="65" t="s">
        <v>142</v>
      </c>
      <c r="J32" s="66" t="s">
        <v>143</v>
      </c>
      <c r="K32" s="37">
        <v>2</v>
      </c>
      <c r="L32" s="37">
        <v>1</v>
      </c>
      <c r="M32" s="37">
        <v>0.07</v>
      </c>
      <c r="N32" s="37">
        <v>0.046</v>
      </c>
      <c r="O32" s="37">
        <v>0.024</v>
      </c>
      <c r="P32" s="37">
        <v>0.28</v>
      </c>
      <c r="Q32" s="37">
        <v>0.184</v>
      </c>
      <c r="R32" s="37">
        <v>0.096</v>
      </c>
      <c r="S32" s="53" t="s">
        <v>39</v>
      </c>
      <c r="T32" s="53" t="s">
        <v>39</v>
      </c>
      <c r="U32" s="95" t="s">
        <v>40</v>
      </c>
      <c r="V32" s="53" t="s">
        <v>41</v>
      </c>
    </row>
    <row r="33" spans="1:22" s="4" customFormat="1" ht="142.5" customHeight="1">
      <c r="A33" s="34">
        <v>9</v>
      </c>
      <c r="B33" s="35" t="s">
        <v>144</v>
      </c>
      <c r="C33" s="36" t="s">
        <v>32</v>
      </c>
      <c r="D33" s="37" t="s">
        <v>33</v>
      </c>
      <c r="E33" s="37" t="s">
        <v>145</v>
      </c>
      <c r="F33" s="35" t="s">
        <v>146</v>
      </c>
      <c r="G33" s="36">
        <v>572</v>
      </c>
      <c r="H33" s="38" t="s">
        <v>147</v>
      </c>
      <c r="I33" s="65" t="s">
        <v>148</v>
      </c>
      <c r="J33" s="66" t="s">
        <v>149</v>
      </c>
      <c r="K33" s="37">
        <v>5</v>
      </c>
      <c r="L33" s="37">
        <v>1</v>
      </c>
      <c r="M33" s="37">
        <v>0.096</v>
      </c>
      <c r="N33" s="37">
        <v>0.08</v>
      </c>
      <c r="O33" s="37">
        <v>0.016</v>
      </c>
      <c r="P33" s="37">
        <v>0.47</v>
      </c>
      <c r="Q33" s="37">
        <v>0.36</v>
      </c>
      <c r="R33" s="37">
        <v>0.11</v>
      </c>
      <c r="S33" s="53" t="s">
        <v>39</v>
      </c>
      <c r="T33" s="53" t="s">
        <v>39</v>
      </c>
      <c r="U33" s="95" t="s">
        <v>40</v>
      </c>
      <c r="V33" s="53" t="s">
        <v>41</v>
      </c>
    </row>
    <row r="34" spans="1:22" s="4" customFormat="1" ht="114" customHeight="1">
      <c r="A34" s="34">
        <v>10</v>
      </c>
      <c r="B34" s="35" t="s">
        <v>150</v>
      </c>
      <c r="C34" s="36" t="s">
        <v>32</v>
      </c>
      <c r="D34" s="37" t="s">
        <v>33</v>
      </c>
      <c r="E34" s="37" t="s">
        <v>55</v>
      </c>
      <c r="F34" s="35" t="s">
        <v>151</v>
      </c>
      <c r="G34" s="36">
        <v>44</v>
      </c>
      <c r="H34" s="38" t="s">
        <v>36</v>
      </c>
      <c r="I34" s="65" t="s">
        <v>152</v>
      </c>
      <c r="J34" s="66" t="s">
        <v>153</v>
      </c>
      <c r="K34" s="37">
        <v>9</v>
      </c>
      <c r="L34" s="37">
        <v>3</v>
      </c>
      <c r="M34" s="37">
        <v>0.01</v>
      </c>
      <c r="N34" s="37">
        <v>0.0087</v>
      </c>
      <c r="O34" s="37">
        <v>0.0013</v>
      </c>
      <c r="P34" s="37">
        <v>0.01</v>
      </c>
      <c r="Q34" s="37">
        <v>0.0087</v>
      </c>
      <c r="R34" s="37">
        <v>0.0013</v>
      </c>
      <c r="S34" s="53" t="s">
        <v>39</v>
      </c>
      <c r="T34" s="53" t="s">
        <v>39</v>
      </c>
      <c r="U34" s="95" t="s">
        <v>40</v>
      </c>
      <c r="V34" s="53" t="s">
        <v>41</v>
      </c>
    </row>
    <row r="35" spans="1:23" s="6" customFormat="1" ht="97.5" customHeight="1">
      <c r="A35" s="34">
        <v>11</v>
      </c>
      <c r="B35" s="39" t="s">
        <v>154</v>
      </c>
      <c r="C35" s="40" t="s">
        <v>32</v>
      </c>
      <c r="D35" s="41" t="s">
        <v>33</v>
      </c>
      <c r="E35" s="41" t="s">
        <v>155</v>
      </c>
      <c r="F35" s="39" t="s">
        <v>156</v>
      </c>
      <c r="G35" s="40">
        <v>55</v>
      </c>
      <c r="H35" s="42" t="s">
        <v>36</v>
      </c>
      <c r="I35" s="58" t="s">
        <v>157</v>
      </c>
      <c r="J35" s="58"/>
      <c r="K35" s="41"/>
      <c r="L35" s="41"/>
      <c r="M35" s="41"/>
      <c r="N35" s="41"/>
      <c r="O35" s="41"/>
      <c r="P35" s="41"/>
      <c r="Q35" s="41"/>
      <c r="R35" s="41"/>
      <c r="S35" s="41" t="s">
        <v>39</v>
      </c>
      <c r="T35" s="41" t="s">
        <v>39</v>
      </c>
      <c r="U35" s="79">
        <v>44879</v>
      </c>
      <c r="V35" s="41" t="s">
        <v>41</v>
      </c>
      <c r="W35" s="4"/>
    </row>
    <row r="36" spans="1:22" s="4" customFormat="1" ht="75" customHeight="1">
      <c r="A36" s="34">
        <v>12</v>
      </c>
      <c r="B36" s="35" t="s">
        <v>158</v>
      </c>
      <c r="C36" s="36" t="s">
        <v>32</v>
      </c>
      <c r="D36" s="37" t="s">
        <v>33</v>
      </c>
      <c r="E36" s="37" t="s">
        <v>60</v>
      </c>
      <c r="F36" s="35" t="s">
        <v>159</v>
      </c>
      <c r="G36" s="36">
        <v>510</v>
      </c>
      <c r="H36" s="38" t="s">
        <v>36</v>
      </c>
      <c r="I36" s="65" t="s">
        <v>160</v>
      </c>
      <c r="J36" s="66"/>
      <c r="K36" s="37">
        <v>8</v>
      </c>
      <c r="L36" s="37">
        <v>20</v>
      </c>
      <c r="M36" s="37">
        <v>0.648</v>
      </c>
      <c r="N36" s="37">
        <v>0.084</v>
      </c>
      <c r="O36" s="37">
        <v>0.564</v>
      </c>
      <c r="P36" s="37">
        <v>1.1361</v>
      </c>
      <c r="Q36" s="37">
        <v>0.1821</v>
      </c>
      <c r="R36" s="37">
        <v>0.954</v>
      </c>
      <c r="S36" s="53" t="s">
        <v>39</v>
      </c>
      <c r="T36" s="53" t="s">
        <v>39</v>
      </c>
      <c r="U36" s="95" t="s">
        <v>40</v>
      </c>
      <c r="V36" s="53" t="s">
        <v>41</v>
      </c>
    </row>
    <row r="37" spans="1:22" s="4" customFormat="1" ht="76.5" customHeight="1">
      <c r="A37" s="34">
        <v>13</v>
      </c>
      <c r="B37" s="35" t="s">
        <v>161</v>
      </c>
      <c r="C37" s="36" t="s">
        <v>32</v>
      </c>
      <c r="D37" s="37" t="s">
        <v>33</v>
      </c>
      <c r="E37" s="37" t="s">
        <v>162</v>
      </c>
      <c r="F37" s="35" t="s">
        <v>163</v>
      </c>
      <c r="G37" s="36">
        <v>842</v>
      </c>
      <c r="H37" s="38" t="s">
        <v>36</v>
      </c>
      <c r="I37" s="65" t="s">
        <v>164</v>
      </c>
      <c r="J37" s="66"/>
      <c r="K37" s="37">
        <v>22</v>
      </c>
      <c r="L37" s="37"/>
      <c r="M37" s="37">
        <v>0.05</v>
      </c>
      <c r="N37" s="37">
        <v>0.05</v>
      </c>
      <c r="O37" s="37">
        <v>0</v>
      </c>
      <c r="P37" s="37">
        <v>0.2476</v>
      </c>
      <c r="Q37" s="37">
        <v>0.2476</v>
      </c>
      <c r="R37" s="37">
        <v>0</v>
      </c>
      <c r="S37" s="53" t="s">
        <v>39</v>
      </c>
      <c r="T37" s="53" t="s">
        <v>39</v>
      </c>
      <c r="U37" s="95" t="s">
        <v>40</v>
      </c>
      <c r="V37" s="53" t="s">
        <v>41</v>
      </c>
    </row>
    <row r="38" spans="1:22" s="4" customFormat="1" ht="90" customHeight="1">
      <c r="A38" s="34">
        <v>14</v>
      </c>
      <c r="B38" s="35" t="s">
        <v>165</v>
      </c>
      <c r="C38" s="36" t="s">
        <v>32</v>
      </c>
      <c r="D38" s="37" t="s">
        <v>33</v>
      </c>
      <c r="E38" s="37" t="s">
        <v>166</v>
      </c>
      <c r="F38" s="35" t="s">
        <v>167</v>
      </c>
      <c r="G38" s="36">
        <v>25</v>
      </c>
      <c r="H38" s="38" t="s">
        <v>36</v>
      </c>
      <c r="I38" s="65" t="s">
        <v>168</v>
      </c>
      <c r="J38" s="66" t="s">
        <v>169</v>
      </c>
      <c r="K38" s="37">
        <v>17</v>
      </c>
      <c r="L38" s="37">
        <v>0</v>
      </c>
      <c r="M38" s="37">
        <v>0.042</v>
      </c>
      <c r="N38" s="37">
        <v>0.024</v>
      </c>
      <c r="O38" s="37">
        <v>0.018</v>
      </c>
      <c r="P38" s="37">
        <v>0.168</v>
      </c>
      <c r="Q38" s="37">
        <v>0.096</v>
      </c>
      <c r="R38" s="37">
        <v>0.072</v>
      </c>
      <c r="S38" s="53" t="s">
        <v>39</v>
      </c>
      <c r="T38" s="53" t="s">
        <v>39</v>
      </c>
      <c r="U38" s="95" t="s">
        <v>40</v>
      </c>
      <c r="V38" s="53" t="s">
        <v>41</v>
      </c>
    </row>
    <row r="39" spans="1:22" s="4" customFormat="1" ht="87.75" customHeight="1">
      <c r="A39" s="34">
        <v>15</v>
      </c>
      <c r="B39" s="35" t="s">
        <v>170</v>
      </c>
      <c r="C39" s="36" t="s">
        <v>32</v>
      </c>
      <c r="D39" s="37" t="s">
        <v>33</v>
      </c>
      <c r="E39" s="37" t="s">
        <v>88</v>
      </c>
      <c r="F39" s="35" t="s">
        <v>171</v>
      </c>
      <c r="G39" s="36">
        <v>30</v>
      </c>
      <c r="H39" s="38" t="s">
        <v>172</v>
      </c>
      <c r="I39" s="65" t="s">
        <v>173</v>
      </c>
      <c r="J39" s="66" t="s">
        <v>174</v>
      </c>
      <c r="K39" s="37"/>
      <c r="L39" s="37">
        <v>1</v>
      </c>
      <c r="M39" s="37">
        <v>0.03</v>
      </c>
      <c r="N39" s="37">
        <v>0.02</v>
      </c>
      <c r="O39" s="37">
        <v>0.01</v>
      </c>
      <c r="P39" s="37">
        <v>0.12</v>
      </c>
      <c r="Q39" s="37">
        <v>0.08</v>
      </c>
      <c r="R39" s="37">
        <v>0.04</v>
      </c>
      <c r="S39" s="53" t="s">
        <v>39</v>
      </c>
      <c r="T39" s="53" t="s">
        <v>39</v>
      </c>
      <c r="U39" s="95" t="s">
        <v>40</v>
      </c>
      <c r="V39" s="53" t="s">
        <v>41</v>
      </c>
    </row>
    <row r="40" spans="1:23" s="6" customFormat="1" ht="88.5" customHeight="1">
      <c r="A40" s="34">
        <v>16</v>
      </c>
      <c r="B40" s="49" t="s">
        <v>175</v>
      </c>
      <c r="C40" s="41" t="s">
        <v>32</v>
      </c>
      <c r="D40" s="41" t="s">
        <v>33</v>
      </c>
      <c r="E40" s="41" t="s">
        <v>176</v>
      </c>
      <c r="F40" s="49" t="s">
        <v>177</v>
      </c>
      <c r="G40" s="41">
        <v>30</v>
      </c>
      <c r="H40" s="38" t="s">
        <v>172</v>
      </c>
      <c r="I40" s="58" t="s">
        <v>178</v>
      </c>
      <c r="J40" s="67" t="s">
        <v>179</v>
      </c>
      <c r="K40" s="41"/>
      <c r="L40" s="41">
        <v>3</v>
      </c>
      <c r="M40" s="41">
        <v>0.06</v>
      </c>
      <c r="N40" s="41">
        <v>0.024</v>
      </c>
      <c r="O40" s="41">
        <v>0.036</v>
      </c>
      <c r="P40" s="41">
        <v>0.24</v>
      </c>
      <c r="Q40" s="41">
        <v>0.096</v>
      </c>
      <c r="R40" s="41">
        <v>0.144</v>
      </c>
      <c r="S40" s="41" t="s">
        <v>39</v>
      </c>
      <c r="T40" s="41" t="s">
        <v>39</v>
      </c>
      <c r="U40" s="79">
        <v>44874</v>
      </c>
      <c r="V40" s="41" t="s">
        <v>41</v>
      </c>
      <c r="W40" s="4"/>
    </row>
    <row r="41" spans="1:22" s="4" customFormat="1" ht="117" customHeight="1">
      <c r="A41" s="34">
        <v>17</v>
      </c>
      <c r="B41" s="35" t="s">
        <v>180</v>
      </c>
      <c r="C41" s="36" t="s">
        <v>32</v>
      </c>
      <c r="D41" s="37" t="s">
        <v>33</v>
      </c>
      <c r="E41" s="37" t="s">
        <v>181</v>
      </c>
      <c r="F41" s="35" t="s">
        <v>182</v>
      </c>
      <c r="G41" s="36">
        <v>70</v>
      </c>
      <c r="H41" s="38" t="s">
        <v>36</v>
      </c>
      <c r="I41" s="65" t="s">
        <v>183</v>
      </c>
      <c r="J41" s="66" t="s">
        <v>179</v>
      </c>
      <c r="K41" s="37"/>
      <c r="L41" s="37">
        <v>3</v>
      </c>
      <c r="M41" s="37">
        <v>0.06</v>
      </c>
      <c r="N41" s="37">
        <v>0.024</v>
      </c>
      <c r="O41" s="37">
        <v>0.036</v>
      </c>
      <c r="P41" s="37">
        <v>0.24</v>
      </c>
      <c r="Q41" s="37">
        <v>0.096</v>
      </c>
      <c r="R41" s="37">
        <v>0.144</v>
      </c>
      <c r="S41" s="53" t="s">
        <v>39</v>
      </c>
      <c r="T41" s="53" t="s">
        <v>39</v>
      </c>
      <c r="U41" s="95" t="s">
        <v>40</v>
      </c>
      <c r="V41" s="53" t="s">
        <v>41</v>
      </c>
    </row>
    <row r="42" spans="1:22" s="4" customFormat="1" ht="214.5" customHeight="1">
      <c r="A42" s="34">
        <v>18</v>
      </c>
      <c r="B42" s="35" t="s">
        <v>184</v>
      </c>
      <c r="C42" s="36" t="s">
        <v>32</v>
      </c>
      <c r="D42" s="37" t="s">
        <v>33</v>
      </c>
      <c r="E42" s="37" t="s">
        <v>60</v>
      </c>
      <c r="F42" s="35" t="s">
        <v>185</v>
      </c>
      <c r="G42" s="36">
        <v>600</v>
      </c>
      <c r="H42" s="38" t="s">
        <v>36</v>
      </c>
      <c r="I42" s="65" t="s">
        <v>186</v>
      </c>
      <c r="J42" s="66"/>
      <c r="K42" s="37">
        <v>52</v>
      </c>
      <c r="L42" s="37">
        <v>16</v>
      </c>
      <c r="M42" s="37">
        <v>0.1406</v>
      </c>
      <c r="N42" s="37">
        <v>0.11</v>
      </c>
      <c r="O42" s="37">
        <v>0.0306</v>
      </c>
      <c r="P42" s="37">
        <v>0.3324</v>
      </c>
      <c r="Q42" s="37">
        <v>0.21</v>
      </c>
      <c r="R42" s="37">
        <v>0.1224</v>
      </c>
      <c r="S42" s="53" t="s">
        <v>39</v>
      </c>
      <c r="T42" s="53" t="s">
        <v>39</v>
      </c>
      <c r="U42" s="95" t="s">
        <v>40</v>
      </c>
      <c r="V42" s="53" t="s">
        <v>41</v>
      </c>
    </row>
    <row r="43" spans="1:22" s="4" customFormat="1" ht="100.5" customHeight="1">
      <c r="A43" s="34">
        <v>19</v>
      </c>
      <c r="B43" s="35" t="s">
        <v>187</v>
      </c>
      <c r="C43" s="36" t="s">
        <v>32</v>
      </c>
      <c r="D43" s="37" t="s">
        <v>33</v>
      </c>
      <c r="E43" s="37" t="s">
        <v>60</v>
      </c>
      <c r="F43" s="35" t="s">
        <v>188</v>
      </c>
      <c r="G43" s="36">
        <v>150</v>
      </c>
      <c r="H43" s="38" t="s">
        <v>36</v>
      </c>
      <c r="I43" s="65" t="s">
        <v>189</v>
      </c>
      <c r="J43" s="66"/>
      <c r="K43" s="37">
        <v>52</v>
      </c>
      <c r="L43" s="37">
        <v>16</v>
      </c>
      <c r="M43" s="37">
        <v>0.0426</v>
      </c>
      <c r="N43" s="37">
        <v>0.012</v>
      </c>
      <c r="O43" s="37">
        <v>0.0306</v>
      </c>
      <c r="P43" s="37">
        <v>0.3224</v>
      </c>
      <c r="Q43" s="37">
        <v>0.2</v>
      </c>
      <c r="R43" s="37">
        <v>0.1224</v>
      </c>
      <c r="S43" s="53" t="s">
        <v>39</v>
      </c>
      <c r="T43" s="53" t="s">
        <v>39</v>
      </c>
      <c r="U43" s="95" t="s">
        <v>40</v>
      </c>
      <c r="V43" s="53" t="s">
        <v>41</v>
      </c>
    </row>
    <row r="44" spans="1:22" s="4" customFormat="1" ht="99" customHeight="1">
      <c r="A44" s="34">
        <v>20</v>
      </c>
      <c r="B44" s="35" t="s">
        <v>190</v>
      </c>
      <c r="C44" s="36" t="s">
        <v>32</v>
      </c>
      <c r="D44" s="37" t="s">
        <v>33</v>
      </c>
      <c r="E44" s="37" t="s">
        <v>60</v>
      </c>
      <c r="F44" s="35" t="s">
        <v>191</v>
      </c>
      <c r="G44" s="36">
        <v>115</v>
      </c>
      <c r="H44" s="38" t="s">
        <v>36</v>
      </c>
      <c r="I44" s="65" t="s">
        <v>192</v>
      </c>
      <c r="J44" s="66" t="s">
        <v>193</v>
      </c>
      <c r="K44" s="37">
        <v>65</v>
      </c>
      <c r="L44" s="37">
        <v>35</v>
      </c>
      <c r="M44" s="37">
        <v>0.52</v>
      </c>
      <c r="N44" s="37">
        <v>0.52</v>
      </c>
      <c r="O44" s="37"/>
      <c r="P44" s="37">
        <v>2.34</v>
      </c>
      <c r="Q44" s="37">
        <v>2.34</v>
      </c>
      <c r="R44" s="37"/>
      <c r="S44" s="53" t="s">
        <v>39</v>
      </c>
      <c r="T44" s="53" t="s">
        <v>39</v>
      </c>
      <c r="U44" s="95" t="s">
        <v>40</v>
      </c>
      <c r="V44" s="53" t="s">
        <v>41</v>
      </c>
    </row>
    <row r="45" spans="1:22" s="4" customFormat="1" ht="87.75" customHeight="1">
      <c r="A45" s="34">
        <v>21</v>
      </c>
      <c r="B45" s="35" t="s">
        <v>194</v>
      </c>
      <c r="C45" s="36" t="s">
        <v>32</v>
      </c>
      <c r="D45" s="37" t="s">
        <v>33</v>
      </c>
      <c r="E45" s="37" t="s">
        <v>60</v>
      </c>
      <c r="F45" s="35" t="s">
        <v>195</v>
      </c>
      <c r="G45" s="36">
        <v>25</v>
      </c>
      <c r="H45" s="38" t="s">
        <v>172</v>
      </c>
      <c r="I45" s="65" t="s">
        <v>196</v>
      </c>
      <c r="J45" s="66"/>
      <c r="K45" s="37">
        <v>8</v>
      </c>
      <c r="L45" s="37">
        <v>0</v>
      </c>
      <c r="M45" s="37">
        <v>0.1296</v>
      </c>
      <c r="N45" s="37">
        <v>0.115</v>
      </c>
      <c r="O45" s="37">
        <v>0.0146</v>
      </c>
      <c r="P45" s="37">
        <v>0.5184</v>
      </c>
      <c r="Q45" s="37">
        <v>0.46</v>
      </c>
      <c r="R45" s="37">
        <v>0.0584</v>
      </c>
      <c r="S45" s="53" t="s">
        <v>39</v>
      </c>
      <c r="T45" s="53" t="s">
        <v>39</v>
      </c>
      <c r="U45" s="95" t="s">
        <v>40</v>
      </c>
      <c r="V45" s="53" t="s">
        <v>41</v>
      </c>
    </row>
    <row r="46" spans="1:22" s="4" customFormat="1" ht="99.75" customHeight="1">
      <c r="A46" s="34">
        <v>22</v>
      </c>
      <c r="B46" s="35" t="s">
        <v>197</v>
      </c>
      <c r="C46" s="36" t="s">
        <v>32</v>
      </c>
      <c r="D46" s="37" t="s">
        <v>33</v>
      </c>
      <c r="E46" s="37" t="s">
        <v>110</v>
      </c>
      <c r="F46" s="35" t="s">
        <v>198</v>
      </c>
      <c r="G46" s="36">
        <v>120</v>
      </c>
      <c r="H46" s="38" t="s">
        <v>172</v>
      </c>
      <c r="I46" s="65" t="s">
        <v>199</v>
      </c>
      <c r="J46" s="66" t="s">
        <v>200</v>
      </c>
      <c r="K46" s="37">
        <v>4</v>
      </c>
      <c r="L46" s="37">
        <v>1</v>
      </c>
      <c r="M46" s="37">
        <v>0.03</v>
      </c>
      <c r="N46" s="37">
        <v>0.01</v>
      </c>
      <c r="O46" s="37">
        <v>0.02</v>
      </c>
      <c r="P46" s="37">
        <v>0.12</v>
      </c>
      <c r="Q46" s="37">
        <v>0.04</v>
      </c>
      <c r="R46" s="37">
        <v>0.08</v>
      </c>
      <c r="S46" s="53" t="s">
        <v>39</v>
      </c>
      <c r="T46" s="53" t="s">
        <v>39</v>
      </c>
      <c r="U46" s="95" t="s">
        <v>40</v>
      </c>
      <c r="V46" s="53" t="s">
        <v>41</v>
      </c>
    </row>
    <row r="47" spans="1:23" s="6" customFormat="1" ht="75" customHeight="1">
      <c r="A47" s="34">
        <v>23</v>
      </c>
      <c r="B47" s="49" t="s">
        <v>201</v>
      </c>
      <c r="C47" s="41" t="s">
        <v>32</v>
      </c>
      <c r="D47" s="41" t="s">
        <v>202</v>
      </c>
      <c r="E47" s="41" t="s">
        <v>114</v>
      </c>
      <c r="F47" s="49" t="s">
        <v>203</v>
      </c>
      <c r="G47" s="41">
        <v>33</v>
      </c>
      <c r="H47" s="38" t="s">
        <v>172</v>
      </c>
      <c r="I47" s="58" t="s">
        <v>204</v>
      </c>
      <c r="J47" s="67"/>
      <c r="K47" s="41"/>
      <c r="L47" s="41"/>
      <c r="M47" s="41"/>
      <c r="N47" s="41"/>
      <c r="O47" s="41"/>
      <c r="P47" s="41"/>
      <c r="Q47" s="41"/>
      <c r="R47" s="41"/>
      <c r="S47" s="41" t="s">
        <v>39</v>
      </c>
      <c r="T47" s="41" t="s">
        <v>39</v>
      </c>
      <c r="U47" s="79">
        <v>44880</v>
      </c>
      <c r="V47" s="41" t="s">
        <v>41</v>
      </c>
      <c r="W47" s="4"/>
    </row>
    <row r="48" spans="1:22" s="4" customFormat="1" ht="34.5" customHeight="1">
      <c r="A48" s="26" t="s">
        <v>205</v>
      </c>
      <c r="B48" s="33" t="s">
        <v>206</v>
      </c>
      <c r="C48" s="27"/>
      <c r="D48" s="27"/>
      <c r="E48" s="27"/>
      <c r="F48" s="28">
        <v>1</v>
      </c>
      <c r="G48" s="29">
        <f>G49</f>
        <v>800</v>
      </c>
      <c r="H48" s="21"/>
      <c r="I48" s="55"/>
      <c r="J48" s="64"/>
      <c r="K48" s="37"/>
      <c r="L48" s="37"/>
      <c r="M48" s="37"/>
      <c r="N48" s="37"/>
      <c r="O48" s="37"/>
      <c r="P48" s="37"/>
      <c r="Q48" s="37"/>
      <c r="R48" s="37"/>
      <c r="S48" s="28"/>
      <c r="T48" s="28"/>
      <c r="U48" s="28"/>
      <c r="V48" s="28"/>
    </row>
    <row r="49" spans="1:22" s="4" customFormat="1" ht="79.5" customHeight="1">
      <c r="A49" s="34">
        <v>1</v>
      </c>
      <c r="B49" s="35" t="s">
        <v>207</v>
      </c>
      <c r="C49" s="36" t="s">
        <v>32</v>
      </c>
      <c r="D49" s="37" t="s">
        <v>33</v>
      </c>
      <c r="E49" s="37" t="s">
        <v>110</v>
      </c>
      <c r="F49" s="35" t="s">
        <v>208</v>
      </c>
      <c r="G49" s="36">
        <v>800</v>
      </c>
      <c r="H49" s="38" t="s">
        <v>36</v>
      </c>
      <c r="I49" s="65" t="s">
        <v>209</v>
      </c>
      <c r="J49" s="66" t="s">
        <v>210</v>
      </c>
      <c r="K49" s="37">
        <v>4</v>
      </c>
      <c r="L49" s="37">
        <v>1</v>
      </c>
      <c r="M49" s="37">
        <v>0.03</v>
      </c>
      <c r="N49" s="37">
        <v>0.01</v>
      </c>
      <c r="O49" s="37">
        <v>0.02</v>
      </c>
      <c r="P49" s="37">
        <v>0.12</v>
      </c>
      <c r="Q49" s="37">
        <v>0.04</v>
      </c>
      <c r="R49" s="37">
        <v>0.08</v>
      </c>
      <c r="S49" s="53" t="s">
        <v>39</v>
      </c>
      <c r="T49" s="53" t="s">
        <v>39</v>
      </c>
      <c r="U49" s="95" t="s">
        <v>40</v>
      </c>
      <c r="V49" s="53" t="s">
        <v>41</v>
      </c>
    </row>
    <row r="50" spans="1:22" s="4" customFormat="1" ht="31.5" customHeight="1">
      <c r="A50" s="26" t="s">
        <v>211</v>
      </c>
      <c r="B50" s="33" t="s">
        <v>212</v>
      </c>
      <c r="C50" s="27"/>
      <c r="D50" s="27"/>
      <c r="E50" s="27"/>
      <c r="F50" s="28">
        <v>2</v>
      </c>
      <c r="G50" s="29">
        <f>G51+G52</f>
        <v>443</v>
      </c>
      <c r="H50" s="21"/>
      <c r="I50" s="55"/>
      <c r="J50" s="64"/>
      <c r="K50" s="37"/>
      <c r="L50" s="37"/>
      <c r="M50" s="37"/>
      <c r="N50" s="37"/>
      <c r="O50" s="37"/>
      <c r="P50" s="37"/>
      <c r="Q50" s="37"/>
      <c r="R50" s="37"/>
      <c r="S50" s="28"/>
      <c r="T50" s="28"/>
      <c r="U50" s="28"/>
      <c r="V50" s="28"/>
    </row>
    <row r="51" spans="1:22" s="4" customFormat="1" ht="109.5" customHeight="1">
      <c r="A51" s="34">
        <v>1</v>
      </c>
      <c r="B51" s="35" t="s">
        <v>213</v>
      </c>
      <c r="C51" s="40" t="s">
        <v>32</v>
      </c>
      <c r="D51" s="41" t="s">
        <v>33</v>
      </c>
      <c r="E51" s="41" t="s">
        <v>214</v>
      </c>
      <c r="F51" s="39" t="s">
        <v>215</v>
      </c>
      <c r="G51" s="40">
        <v>408</v>
      </c>
      <c r="H51" s="42" t="s">
        <v>36</v>
      </c>
      <c r="I51" s="58" t="s">
        <v>216</v>
      </c>
      <c r="J51" s="66" t="s">
        <v>217</v>
      </c>
      <c r="K51" s="37">
        <v>2</v>
      </c>
      <c r="L51" s="37">
        <v>2</v>
      </c>
      <c r="M51" s="37">
        <v>0.06</v>
      </c>
      <c r="N51" s="37">
        <v>0.06</v>
      </c>
      <c r="O51" s="37"/>
      <c r="P51" s="37">
        <v>0.3</v>
      </c>
      <c r="Q51" s="37">
        <v>0.19</v>
      </c>
      <c r="R51" s="37">
        <v>0.11</v>
      </c>
      <c r="S51" s="53" t="s">
        <v>39</v>
      </c>
      <c r="T51" s="53" t="s">
        <v>39</v>
      </c>
      <c r="U51" s="95" t="s">
        <v>40</v>
      </c>
      <c r="V51" s="53" t="s">
        <v>41</v>
      </c>
    </row>
    <row r="52" spans="1:22" s="4" customFormat="1" ht="100.5" customHeight="1">
      <c r="A52" s="34">
        <v>2</v>
      </c>
      <c r="B52" s="35" t="s">
        <v>218</v>
      </c>
      <c r="C52" s="40" t="s">
        <v>32</v>
      </c>
      <c r="D52" s="41" t="s">
        <v>33</v>
      </c>
      <c r="E52" s="41" t="s">
        <v>166</v>
      </c>
      <c r="F52" s="39" t="s">
        <v>219</v>
      </c>
      <c r="G52" s="40">
        <v>35</v>
      </c>
      <c r="H52" s="42" t="s">
        <v>36</v>
      </c>
      <c r="I52" s="58" t="s">
        <v>220</v>
      </c>
      <c r="J52" s="66" t="s">
        <v>217</v>
      </c>
      <c r="K52" s="37">
        <v>1</v>
      </c>
      <c r="L52" s="37"/>
      <c r="M52" s="37">
        <v>0.05</v>
      </c>
      <c r="N52" s="37">
        <v>0.03</v>
      </c>
      <c r="O52" s="37">
        <v>0.02</v>
      </c>
      <c r="P52" s="37">
        <v>0.2</v>
      </c>
      <c r="Q52" s="37">
        <v>0.12</v>
      </c>
      <c r="R52" s="37">
        <v>0.08</v>
      </c>
      <c r="S52" s="53" t="s">
        <v>39</v>
      </c>
      <c r="T52" s="53" t="s">
        <v>39</v>
      </c>
      <c r="U52" s="95" t="s">
        <v>40</v>
      </c>
      <c r="V52" s="53" t="s">
        <v>41</v>
      </c>
    </row>
    <row r="53" spans="1:22" s="4" customFormat="1" ht="36" customHeight="1">
      <c r="A53" s="26" t="s">
        <v>221</v>
      </c>
      <c r="B53" s="33" t="s">
        <v>222</v>
      </c>
      <c r="C53" s="27"/>
      <c r="D53" s="27"/>
      <c r="E53" s="27"/>
      <c r="F53" s="28">
        <v>1</v>
      </c>
      <c r="G53" s="29">
        <v>496</v>
      </c>
      <c r="H53" s="21"/>
      <c r="I53" s="55"/>
      <c r="J53" s="64"/>
      <c r="K53" s="62"/>
      <c r="L53" s="62"/>
      <c r="M53" s="62"/>
      <c r="N53" s="62"/>
      <c r="O53" s="62"/>
      <c r="P53" s="62"/>
      <c r="Q53" s="62"/>
      <c r="R53" s="62"/>
      <c r="S53" s="28"/>
      <c r="T53" s="28"/>
      <c r="U53" s="28"/>
      <c r="V53" s="28"/>
    </row>
    <row r="54" spans="1:22" s="4" customFormat="1" ht="126.75" customHeight="1">
      <c r="A54" s="34">
        <v>1</v>
      </c>
      <c r="B54" s="50" t="s">
        <v>223</v>
      </c>
      <c r="C54" s="51" t="s">
        <v>32</v>
      </c>
      <c r="D54" s="51" t="s">
        <v>33</v>
      </c>
      <c r="E54" s="51" t="s">
        <v>60</v>
      </c>
      <c r="F54" s="52" t="s">
        <v>224</v>
      </c>
      <c r="G54" s="53">
        <v>100</v>
      </c>
      <c r="H54" s="38" t="s">
        <v>36</v>
      </c>
      <c r="I54" s="66" t="s">
        <v>225</v>
      </c>
      <c r="J54" s="66"/>
      <c r="K54" s="37">
        <v>30</v>
      </c>
      <c r="L54" s="37">
        <v>0</v>
      </c>
      <c r="M54" s="37">
        <v>0.06</v>
      </c>
      <c r="N54" s="37">
        <v>0.05</v>
      </c>
      <c r="O54" s="37">
        <v>0.01</v>
      </c>
      <c r="P54" s="37">
        <v>0.28</v>
      </c>
      <c r="Q54" s="37">
        <v>0.18</v>
      </c>
      <c r="R54" s="37">
        <v>0.1</v>
      </c>
      <c r="S54" s="53" t="s">
        <v>39</v>
      </c>
      <c r="T54" s="53" t="s">
        <v>39</v>
      </c>
      <c r="U54" s="95" t="s">
        <v>40</v>
      </c>
      <c r="V54" s="53" t="s">
        <v>41</v>
      </c>
    </row>
    <row r="55" spans="1:22" s="4" customFormat="1" ht="34.5" customHeight="1">
      <c r="A55" s="54" t="s">
        <v>226</v>
      </c>
      <c r="B55" s="55" t="s">
        <v>227</v>
      </c>
      <c r="C55" s="21"/>
      <c r="D55" s="21"/>
      <c r="E55" s="21"/>
      <c r="F55" s="56">
        <v>3</v>
      </c>
      <c r="G55" s="21">
        <f>SUM(G56:G58)</f>
        <v>4140</v>
      </c>
      <c r="H55" s="21"/>
      <c r="I55" s="55"/>
      <c r="J55" s="55"/>
      <c r="K55" s="62"/>
      <c r="L55" s="62"/>
      <c r="M55" s="62"/>
      <c r="N55" s="62"/>
      <c r="O55" s="62"/>
      <c r="P55" s="62"/>
      <c r="Q55" s="62"/>
      <c r="R55" s="62"/>
      <c r="S55" s="80"/>
      <c r="T55" s="80"/>
      <c r="U55" s="81"/>
      <c r="V55" s="82"/>
    </row>
    <row r="56" spans="1:23" s="6" customFormat="1" ht="69.75" customHeight="1">
      <c r="A56" s="57">
        <v>1</v>
      </c>
      <c r="B56" s="58" t="s">
        <v>228</v>
      </c>
      <c r="C56" s="59" t="s">
        <v>32</v>
      </c>
      <c r="D56" s="59" t="s">
        <v>33</v>
      </c>
      <c r="E56" s="41" t="s">
        <v>229</v>
      </c>
      <c r="F56" s="49" t="s">
        <v>230</v>
      </c>
      <c r="G56" s="41">
        <v>3750</v>
      </c>
      <c r="H56" s="42" t="s">
        <v>231</v>
      </c>
      <c r="I56" s="67" t="s">
        <v>232</v>
      </c>
      <c r="J56" s="67" t="s">
        <v>233</v>
      </c>
      <c r="K56" s="41">
        <v>3</v>
      </c>
      <c r="L56" s="41">
        <v>4</v>
      </c>
      <c r="M56" s="41">
        <v>0.119</v>
      </c>
      <c r="N56" s="41">
        <v>0.06</v>
      </c>
      <c r="O56" s="41">
        <v>0.059</v>
      </c>
      <c r="P56" s="41">
        <v>0.45</v>
      </c>
      <c r="Q56" s="41">
        <v>0.24</v>
      </c>
      <c r="R56" s="41">
        <v>0.21</v>
      </c>
      <c r="S56" s="41" t="s">
        <v>39</v>
      </c>
      <c r="T56" s="74" t="s">
        <v>39</v>
      </c>
      <c r="U56" s="75">
        <v>44884</v>
      </c>
      <c r="V56" s="41" t="s">
        <v>41</v>
      </c>
      <c r="W56" s="4"/>
    </row>
    <row r="57" spans="1:23" s="6" customFormat="1" ht="172.5" customHeight="1">
      <c r="A57" s="60">
        <v>2</v>
      </c>
      <c r="B57" s="39" t="s">
        <v>234</v>
      </c>
      <c r="C57" s="40" t="s">
        <v>32</v>
      </c>
      <c r="D57" s="41" t="s">
        <v>33</v>
      </c>
      <c r="E57" s="41" t="s">
        <v>235</v>
      </c>
      <c r="F57" s="39" t="s">
        <v>236</v>
      </c>
      <c r="G57" s="40">
        <v>360</v>
      </c>
      <c r="H57" s="42" t="s">
        <v>36</v>
      </c>
      <c r="I57" s="58" t="s">
        <v>237</v>
      </c>
      <c r="J57" s="67" t="s">
        <v>238</v>
      </c>
      <c r="K57" s="41"/>
      <c r="L57" s="41"/>
      <c r="M57" s="41"/>
      <c r="N57" s="41"/>
      <c r="O57" s="41"/>
      <c r="P57" s="41"/>
      <c r="Q57" s="41"/>
      <c r="R57" s="41"/>
      <c r="S57" s="41" t="s">
        <v>39</v>
      </c>
      <c r="T57" s="41" t="s">
        <v>39</v>
      </c>
      <c r="U57" s="79">
        <v>44885</v>
      </c>
      <c r="V57" s="41" t="s">
        <v>41</v>
      </c>
      <c r="W57" s="4"/>
    </row>
    <row r="58" spans="1:22" s="4" customFormat="1" ht="61.5" customHeight="1">
      <c r="A58" s="60">
        <v>3</v>
      </c>
      <c r="B58" s="39" t="s">
        <v>239</v>
      </c>
      <c r="C58" s="40" t="s">
        <v>32</v>
      </c>
      <c r="D58" s="41" t="s">
        <v>33</v>
      </c>
      <c r="E58" s="41" t="s">
        <v>240</v>
      </c>
      <c r="F58" s="49" t="s">
        <v>241</v>
      </c>
      <c r="G58" s="41">
        <v>30</v>
      </c>
      <c r="H58" s="42" t="s">
        <v>147</v>
      </c>
      <c r="I58" s="67" t="s">
        <v>242</v>
      </c>
      <c r="J58" s="67"/>
      <c r="K58" s="41">
        <v>1</v>
      </c>
      <c r="L58" s="41"/>
      <c r="M58" s="41">
        <v>0.129</v>
      </c>
      <c r="N58" s="41">
        <v>0.07</v>
      </c>
      <c r="O58" s="41">
        <v>0.059</v>
      </c>
      <c r="P58" s="41">
        <v>0.5</v>
      </c>
      <c r="Q58" s="41">
        <v>0.3</v>
      </c>
      <c r="R58" s="41">
        <v>0.2</v>
      </c>
      <c r="S58" s="74" t="s">
        <v>39</v>
      </c>
      <c r="T58" s="74" t="s">
        <v>39</v>
      </c>
      <c r="U58" s="75">
        <v>44866</v>
      </c>
      <c r="V58" s="53" t="s">
        <v>41</v>
      </c>
    </row>
    <row r="59" spans="1:22" s="4" customFormat="1" ht="33.75" customHeight="1">
      <c r="A59" s="54" t="s">
        <v>243</v>
      </c>
      <c r="B59" s="55" t="s">
        <v>244</v>
      </c>
      <c r="C59" s="21"/>
      <c r="D59" s="21"/>
      <c r="E59" s="21"/>
      <c r="F59" s="56">
        <v>1</v>
      </c>
      <c r="G59" s="21">
        <f>G60</f>
        <v>300</v>
      </c>
      <c r="H59" s="21"/>
      <c r="I59" s="55"/>
      <c r="J59" s="55"/>
      <c r="K59" s="62"/>
      <c r="L59" s="62"/>
      <c r="M59" s="62"/>
      <c r="N59" s="62"/>
      <c r="O59" s="62"/>
      <c r="P59" s="62"/>
      <c r="Q59" s="62"/>
      <c r="R59" s="62"/>
      <c r="S59" s="80"/>
      <c r="T59" s="80"/>
      <c r="U59" s="81"/>
      <c r="V59" s="82"/>
    </row>
    <row r="60" spans="1:22" s="4" customFormat="1" ht="111" customHeight="1">
      <c r="A60" s="34">
        <v>1</v>
      </c>
      <c r="B60" s="50" t="s">
        <v>245</v>
      </c>
      <c r="C60" s="51" t="s">
        <v>32</v>
      </c>
      <c r="D60" s="51" t="s">
        <v>33</v>
      </c>
      <c r="E60" s="51" t="s">
        <v>60</v>
      </c>
      <c r="F60" s="52" t="s">
        <v>246</v>
      </c>
      <c r="G60" s="53">
        <v>300</v>
      </c>
      <c r="H60" s="38" t="s">
        <v>99</v>
      </c>
      <c r="I60" s="66" t="s">
        <v>247</v>
      </c>
      <c r="J60" s="66"/>
      <c r="K60" s="37">
        <v>3</v>
      </c>
      <c r="L60" s="37">
        <v>2</v>
      </c>
      <c r="M60" s="37">
        <v>0.1</v>
      </c>
      <c r="N60" s="37">
        <v>0.09</v>
      </c>
      <c r="O60" s="37">
        <v>0.01</v>
      </c>
      <c r="P60" s="37">
        <v>0.29</v>
      </c>
      <c r="Q60" s="37">
        <v>0.19</v>
      </c>
      <c r="R60" s="37">
        <v>0.1</v>
      </c>
      <c r="S60" s="53" t="s">
        <v>39</v>
      </c>
      <c r="T60" s="53" t="s">
        <v>39</v>
      </c>
      <c r="U60" s="95" t="s">
        <v>40</v>
      </c>
      <c r="V60" s="53" t="s">
        <v>41</v>
      </c>
    </row>
    <row r="61" spans="1:22" s="4" customFormat="1" ht="30.75" customHeight="1">
      <c r="A61" s="26" t="s">
        <v>248</v>
      </c>
      <c r="B61" s="55" t="s">
        <v>249</v>
      </c>
      <c r="C61" s="21"/>
      <c r="D61" s="21"/>
      <c r="E61" s="21"/>
      <c r="F61" s="29"/>
      <c r="G61" s="29">
        <f>G62+G64+G66</f>
        <v>1315</v>
      </c>
      <c r="H61" s="21"/>
      <c r="I61" s="55"/>
      <c r="J61" s="55"/>
      <c r="K61" s="62"/>
      <c r="L61" s="62"/>
      <c r="M61" s="62"/>
      <c r="N61" s="70"/>
      <c r="O61" s="70"/>
      <c r="P61" s="70"/>
      <c r="Q61" s="70"/>
      <c r="R61" s="70"/>
      <c r="S61" s="80"/>
      <c r="T61" s="80"/>
      <c r="U61" s="82"/>
      <c r="V61" s="82"/>
    </row>
    <row r="62" spans="1:22" s="4" customFormat="1" ht="33.75" customHeight="1">
      <c r="A62" s="54" t="s">
        <v>29</v>
      </c>
      <c r="B62" s="55" t="s">
        <v>250</v>
      </c>
      <c r="C62" s="21"/>
      <c r="D62" s="21"/>
      <c r="E62" s="21"/>
      <c r="F62" s="56">
        <v>1</v>
      </c>
      <c r="G62" s="21">
        <f>SUM(G63:G63)</f>
        <v>810</v>
      </c>
      <c r="H62" s="21"/>
      <c r="I62" s="55"/>
      <c r="J62" s="55"/>
      <c r="K62" s="62"/>
      <c r="L62" s="62"/>
      <c r="M62" s="62"/>
      <c r="N62" s="70"/>
      <c r="O62" s="70"/>
      <c r="P62" s="70"/>
      <c r="Q62" s="70"/>
      <c r="R62" s="70"/>
      <c r="S62" s="56"/>
      <c r="T62" s="56"/>
      <c r="U62" s="82"/>
      <c r="V62" s="74"/>
    </row>
    <row r="63" spans="1:22" s="4" customFormat="1" ht="70.5" customHeight="1">
      <c r="A63" s="34">
        <v>1</v>
      </c>
      <c r="B63" s="50" t="s">
        <v>251</v>
      </c>
      <c r="C63" s="38" t="s">
        <v>32</v>
      </c>
      <c r="D63" s="51" t="s">
        <v>33</v>
      </c>
      <c r="E63" s="51" t="s">
        <v>93</v>
      </c>
      <c r="F63" s="52" t="s">
        <v>252</v>
      </c>
      <c r="G63" s="53">
        <v>810</v>
      </c>
      <c r="H63" s="53" t="s">
        <v>253</v>
      </c>
      <c r="I63" s="66" t="s">
        <v>254</v>
      </c>
      <c r="J63" s="66"/>
      <c r="K63" s="37">
        <v>45</v>
      </c>
      <c r="L63" s="37">
        <v>35</v>
      </c>
      <c r="M63" s="37">
        <v>0.3</v>
      </c>
      <c r="N63" s="37">
        <v>0.2</v>
      </c>
      <c r="O63" s="37">
        <v>0.1</v>
      </c>
      <c r="P63" s="37">
        <v>1.2</v>
      </c>
      <c r="Q63" s="37">
        <v>0.8</v>
      </c>
      <c r="R63" s="37">
        <v>0.4</v>
      </c>
      <c r="S63" s="53" t="s">
        <v>39</v>
      </c>
      <c r="T63" s="53" t="s">
        <v>39</v>
      </c>
      <c r="U63" s="95" t="s">
        <v>40</v>
      </c>
      <c r="V63" s="53" t="s">
        <v>41</v>
      </c>
    </row>
    <row r="64" spans="1:22" s="4" customFormat="1" ht="31.5" customHeight="1">
      <c r="A64" s="54" t="s">
        <v>107</v>
      </c>
      <c r="B64" s="55" t="s">
        <v>255</v>
      </c>
      <c r="C64" s="21"/>
      <c r="D64" s="21"/>
      <c r="E64" s="21"/>
      <c r="F64" s="56">
        <v>1</v>
      </c>
      <c r="G64" s="21">
        <f>G65</f>
        <v>105</v>
      </c>
      <c r="H64" s="21"/>
      <c r="I64" s="55"/>
      <c r="J64" s="55"/>
      <c r="K64" s="62"/>
      <c r="L64" s="62"/>
      <c r="M64" s="62"/>
      <c r="N64" s="70"/>
      <c r="O64" s="70"/>
      <c r="P64" s="70"/>
      <c r="Q64" s="70"/>
      <c r="R64" s="70"/>
      <c r="S64" s="80"/>
      <c r="T64" s="80"/>
      <c r="U64" s="82"/>
      <c r="V64" s="82"/>
    </row>
    <row r="65" spans="1:22" s="4" customFormat="1" ht="129" customHeight="1">
      <c r="A65" s="83">
        <v>1</v>
      </c>
      <c r="B65" s="65" t="s">
        <v>256</v>
      </c>
      <c r="C65" s="84" t="s">
        <v>32</v>
      </c>
      <c r="D65" s="51" t="s">
        <v>257</v>
      </c>
      <c r="E65" s="84" t="s">
        <v>258</v>
      </c>
      <c r="F65" s="52" t="s">
        <v>259</v>
      </c>
      <c r="G65" s="85">
        <v>105</v>
      </c>
      <c r="H65" s="38" t="s">
        <v>260</v>
      </c>
      <c r="I65" s="66" t="s">
        <v>261</v>
      </c>
      <c r="J65" s="66" t="s">
        <v>262</v>
      </c>
      <c r="K65" s="37">
        <v>10</v>
      </c>
      <c r="L65" s="37">
        <v>10</v>
      </c>
      <c r="M65" s="37">
        <v>0.15</v>
      </c>
      <c r="N65" s="37">
        <v>0.1</v>
      </c>
      <c r="O65" s="37">
        <v>0.05</v>
      </c>
      <c r="P65" s="37">
        <v>0.6</v>
      </c>
      <c r="Q65" s="37">
        <v>0.4</v>
      </c>
      <c r="R65" s="37">
        <v>0.2</v>
      </c>
      <c r="S65" s="53" t="s">
        <v>39</v>
      </c>
      <c r="T65" s="84" t="s">
        <v>39</v>
      </c>
      <c r="U65" s="95" t="s">
        <v>40</v>
      </c>
      <c r="V65" s="93" t="s">
        <v>41</v>
      </c>
    </row>
    <row r="66" spans="1:23" s="3" customFormat="1" ht="34.5" customHeight="1">
      <c r="A66" s="26" t="s">
        <v>263</v>
      </c>
      <c r="B66" s="55" t="s">
        <v>264</v>
      </c>
      <c r="C66" s="21"/>
      <c r="D66" s="21"/>
      <c r="E66" s="21"/>
      <c r="F66" s="28">
        <v>1</v>
      </c>
      <c r="G66" s="29">
        <f>SUM(G67:G67)</f>
        <v>400</v>
      </c>
      <c r="H66" s="21"/>
      <c r="I66" s="55"/>
      <c r="J66" s="55"/>
      <c r="K66" s="62"/>
      <c r="L66" s="62"/>
      <c r="M66" s="62"/>
      <c r="N66" s="70"/>
      <c r="O66" s="70"/>
      <c r="P66" s="70"/>
      <c r="Q66" s="70"/>
      <c r="R66" s="70"/>
      <c r="S66" s="80"/>
      <c r="T66" s="80"/>
      <c r="U66" s="82"/>
      <c r="V66" s="82"/>
      <c r="W66" s="4"/>
    </row>
    <row r="67" spans="1:22" s="4" customFormat="1" ht="96" customHeight="1">
      <c r="A67" s="86">
        <v>1</v>
      </c>
      <c r="B67" s="65" t="s">
        <v>265</v>
      </c>
      <c r="C67" s="84" t="s">
        <v>32</v>
      </c>
      <c r="D67" s="51" t="s">
        <v>266</v>
      </c>
      <c r="E67" s="84" t="s">
        <v>267</v>
      </c>
      <c r="F67" s="52" t="s">
        <v>268</v>
      </c>
      <c r="G67" s="38">
        <v>400</v>
      </c>
      <c r="H67" s="38" t="s">
        <v>269</v>
      </c>
      <c r="I67" s="66" t="s">
        <v>270</v>
      </c>
      <c r="J67" s="66"/>
      <c r="K67" s="37">
        <v>65</v>
      </c>
      <c r="L67" s="37">
        <v>57</v>
      </c>
      <c r="M67" s="37">
        <v>4.02</v>
      </c>
      <c r="N67" s="37">
        <v>1.24</v>
      </c>
      <c r="O67" s="37">
        <v>2.78</v>
      </c>
      <c r="P67" s="37">
        <v>16.39</v>
      </c>
      <c r="Q67" s="37">
        <v>5.27</v>
      </c>
      <c r="R67" s="37">
        <v>11.12</v>
      </c>
      <c r="S67" s="84" t="s">
        <v>271</v>
      </c>
      <c r="T67" s="84" t="s">
        <v>271</v>
      </c>
      <c r="U67" s="95" t="s">
        <v>40</v>
      </c>
      <c r="V67" s="53" t="s">
        <v>41</v>
      </c>
    </row>
    <row r="68" spans="1:22" s="4" customFormat="1" ht="13.5">
      <c r="A68" s="87"/>
      <c r="B68" s="88"/>
      <c r="C68" s="87"/>
      <c r="D68" s="87"/>
      <c r="E68" s="87"/>
      <c r="F68" s="87"/>
      <c r="G68" s="89"/>
      <c r="H68" s="89"/>
      <c r="I68" s="90"/>
      <c r="J68" s="90"/>
      <c r="K68" s="91"/>
      <c r="L68" s="91"/>
      <c r="M68" s="91"/>
      <c r="N68" s="91"/>
      <c r="O68" s="91"/>
      <c r="P68" s="91"/>
      <c r="Q68" s="91"/>
      <c r="R68" s="91"/>
      <c r="S68" s="94"/>
      <c r="T68" s="87"/>
      <c r="V68" s="87"/>
    </row>
    <row r="69" spans="11:18" s="7" customFormat="1" ht="13.5">
      <c r="K69" s="92"/>
      <c r="L69" s="92"/>
      <c r="M69" s="92"/>
      <c r="N69" s="92"/>
      <c r="O69" s="92"/>
      <c r="P69" s="92"/>
      <c r="Q69" s="92"/>
      <c r="R69" s="92"/>
    </row>
    <row r="70" spans="11:18" s="7" customFormat="1" ht="13.5">
      <c r="K70" s="92"/>
      <c r="L70" s="92"/>
      <c r="M70" s="92"/>
      <c r="N70" s="92"/>
      <c r="O70" s="92"/>
      <c r="P70" s="92"/>
      <c r="Q70" s="92"/>
      <c r="R70" s="92"/>
    </row>
    <row r="71" spans="11:18" s="7" customFormat="1" ht="13.5">
      <c r="K71" s="92"/>
      <c r="L71" s="92"/>
      <c r="M71" s="92"/>
      <c r="N71" s="92"/>
      <c r="O71" s="92"/>
      <c r="P71" s="92"/>
      <c r="Q71" s="92"/>
      <c r="R71" s="92"/>
    </row>
    <row r="72" spans="11:18" s="7" customFormat="1" ht="13.5">
      <c r="K72" s="92"/>
      <c r="L72" s="92"/>
      <c r="M72" s="92"/>
      <c r="N72" s="92"/>
      <c r="O72" s="92"/>
      <c r="P72" s="92"/>
      <c r="Q72" s="92"/>
      <c r="R72" s="92"/>
    </row>
    <row r="73" spans="11:18" s="7" customFormat="1" ht="13.5">
      <c r="K73" s="92"/>
      <c r="L73" s="92"/>
      <c r="M73" s="92"/>
      <c r="N73" s="92"/>
      <c r="O73" s="92"/>
      <c r="P73" s="92"/>
      <c r="Q73" s="92"/>
      <c r="R73" s="92"/>
    </row>
    <row r="74" spans="11:18" s="7" customFormat="1" ht="13.5">
      <c r="K74" s="92"/>
      <c r="L74" s="92"/>
      <c r="M74" s="92"/>
      <c r="N74" s="92"/>
      <c r="O74" s="92"/>
      <c r="P74" s="92"/>
      <c r="Q74" s="92"/>
      <c r="R74" s="92"/>
    </row>
    <row r="75" spans="11:18" s="7" customFormat="1" ht="13.5">
      <c r="K75" s="92"/>
      <c r="L75" s="92"/>
      <c r="M75" s="92"/>
      <c r="N75" s="92"/>
      <c r="O75" s="92"/>
      <c r="P75" s="92"/>
      <c r="Q75" s="92"/>
      <c r="R75" s="92"/>
    </row>
    <row r="76" spans="11:18" s="7" customFormat="1" ht="13.5">
      <c r="K76" s="92"/>
      <c r="L76" s="92"/>
      <c r="M76" s="92"/>
      <c r="N76" s="92"/>
      <c r="O76" s="92"/>
      <c r="P76" s="92"/>
      <c r="Q76" s="92"/>
      <c r="R76" s="92"/>
    </row>
    <row r="77" spans="11:18" s="7" customFormat="1" ht="13.5">
      <c r="K77" s="92"/>
      <c r="L77" s="92"/>
      <c r="M77" s="92"/>
      <c r="N77" s="92"/>
      <c r="O77" s="92"/>
      <c r="P77" s="92"/>
      <c r="Q77" s="92"/>
      <c r="R77" s="92"/>
    </row>
    <row r="78" spans="11:18" s="7" customFormat="1" ht="13.5">
      <c r="K78" s="92"/>
      <c r="L78" s="92"/>
      <c r="M78" s="92"/>
      <c r="N78" s="92"/>
      <c r="O78" s="92"/>
      <c r="P78" s="92"/>
      <c r="Q78" s="92"/>
      <c r="R78" s="92"/>
    </row>
    <row r="79" spans="11:18" s="7" customFormat="1" ht="13.5">
      <c r="K79" s="92"/>
      <c r="L79" s="92"/>
      <c r="M79" s="92"/>
      <c r="N79" s="92"/>
      <c r="O79" s="92"/>
      <c r="P79" s="92"/>
      <c r="Q79" s="92"/>
      <c r="R79" s="92"/>
    </row>
    <row r="80" spans="11:18" s="7" customFormat="1" ht="13.5">
      <c r="K80" s="92"/>
      <c r="L80" s="92"/>
      <c r="M80" s="92"/>
      <c r="N80" s="92"/>
      <c r="O80" s="92"/>
      <c r="P80" s="92"/>
      <c r="Q80" s="92"/>
      <c r="R80" s="92"/>
    </row>
    <row r="81" spans="11:18" s="7" customFormat="1" ht="13.5">
      <c r="K81" s="92"/>
      <c r="L81" s="92"/>
      <c r="M81" s="92"/>
      <c r="N81" s="92"/>
      <c r="O81" s="92"/>
      <c r="P81" s="92"/>
      <c r="Q81" s="92"/>
      <c r="R81" s="92"/>
    </row>
    <row r="82" spans="11:18" s="7" customFormat="1" ht="13.5">
      <c r="K82" s="92"/>
      <c r="L82" s="92"/>
      <c r="M82" s="92"/>
      <c r="N82" s="92"/>
      <c r="O82" s="92"/>
      <c r="P82" s="92"/>
      <c r="Q82" s="92"/>
      <c r="R82" s="92"/>
    </row>
    <row r="83" spans="11:18" s="7" customFormat="1" ht="13.5">
      <c r="K83" s="92"/>
      <c r="L83" s="92"/>
      <c r="M83" s="92"/>
      <c r="N83" s="92"/>
      <c r="O83" s="92"/>
      <c r="P83" s="92"/>
      <c r="Q83" s="92"/>
      <c r="R83" s="92"/>
    </row>
    <row r="84" spans="11:18" s="7" customFormat="1" ht="13.5">
      <c r="K84" s="92"/>
      <c r="L84" s="92"/>
      <c r="M84" s="92"/>
      <c r="N84" s="92"/>
      <c r="O84" s="92"/>
      <c r="P84" s="92"/>
      <c r="Q84" s="92"/>
      <c r="R84" s="92"/>
    </row>
    <row r="85" spans="11:18" s="7" customFormat="1" ht="13.5">
      <c r="K85" s="92"/>
      <c r="L85" s="92"/>
      <c r="M85" s="92"/>
      <c r="N85" s="92"/>
      <c r="O85" s="92"/>
      <c r="P85" s="92"/>
      <c r="Q85" s="92"/>
      <c r="R85" s="92"/>
    </row>
    <row r="86" spans="11:18" s="7" customFormat="1" ht="13.5">
      <c r="K86" s="92"/>
      <c r="L86" s="92"/>
      <c r="M86" s="92"/>
      <c r="N86" s="92"/>
      <c r="O86" s="92"/>
      <c r="P86" s="92"/>
      <c r="Q86" s="92"/>
      <c r="R86" s="92"/>
    </row>
    <row r="87" spans="11:18" s="7" customFormat="1" ht="13.5">
      <c r="K87" s="92"/>
      <c r="L87" s="92"/>
      <c r="M87" s="92"/>
      <c r="N87" s="92"/>
      <c r="O87" s="92"/>
      <c r="P87" s="92"/>
      <c r="Q87" s="92"/>
      <c r="R87" s="92"/>
    </row>
    <row r="88" spans="11:18" s="7" customFormat="1" ht="13.5">
      <c r="K88" s="92"/>
      <c r="L88" s="92"/>
      <c r="M88" s="92"/>
      <c r="N88" s="92"/>
      <c r="O88" s="92"/>
      <c r="P88" s="92"/>
      <c r="Q88" s="92"/>
      <c r="R88" s="92"/>
    </row>
    <row r="89" spans="11:18" s="7" customFormat="1" ht="13.5">
      <c r="K89" s="92"/>
      <c r="L89" s="92"/>
      <c r="M89" s="92"/>
      <c r="N89" s="92"/>
      <c r="O89" s="92"/>
      <c r="P89" s="92"/>
      <c r="Q89" s="92"/>
      <c r="R89" s="92"/>
    </row>
    <row r="90" spans="11:18" s="7" customFormat="1" ht="13.5">
      <c r="K90" s="92"/>
      <c r="L90" s="92"/>
      <c r="M90" s="92"/>
      <c r="N90" s="92"/>
      <c r="O90" s="92"/>
      <c r="P90" s="92"/>
      <c r="Q90" s="92"/>
      <c r="R90" s="92"/>
    </row>
    <row r="91" spans="11:18" s="7" customFormat="1" ht="13.5">
      <c r="K91" s="92"/>
      <c r="L91" s="92"/>
      <c r="M91" s="92"/>
      <c r="N91" s="92"/>
      <c r="O91" s="92"/>
      <c r="P91" s="92"/>
      <c r="Q91" s="92"/>
      <c r="R91" s="92"/>
    </row>
    <row r="92" spans="11:18" s="7" customFormat="1" ht="13.5">
      <c r="K92" s="92"/>
      <c r="L92" s="92"/>
      <c r="M92" s="92"/>
      <c r="N92" s="92"/>
      <c r="O92" s="92"/>
      <c r="P92" s="92"/>
      <c r="Q92" s="92"/>
      <c r="R92" s="92"/>
    </row>
    <row r="93" spans="11:18" s="7" customFormat="1" ht="13.5">
      <c r="K93" s="92"/>
      <c r="L93" s="92"/>
      <c r="M93" s="92"/>
      <c r="N93" s="92"/>
      <c r="O93" s="92"/>
      <c r="P93" s="92"/>
      <c r="Q93" s="92"/>
      <c r="R93" s="92"/>
    </row>
    <row r="94" spans="11:18" s="7" customFormat="1" ht="13.5">
      <c r="K94" s="92"/>
      <c r="L94" s="92"/>
      <c r="M94" s="92"/>
      <c r="N94" s="92"/>
      <c r="O94" s="92"/>
      <c r="P94" s="92"/>
      <c r="Q94" s="92"/>
      <c r="R94" s="92"/>
    </row>
    <row r="95" spans="11:18" s="7" customFormat="1" ht="13.5">
      <c r="K95" s="92"/>
      <c r="L95" s="92"/>
      <c r="M95" s="92"/>
      <c r="N95" s="92"/>
      <c r="O95" s="92"/>
      <c r="P95" s="92"/>
      <c r="Q95" s="92"/>
      <c r="R95" s="92"/>
    </row>
    <row r="96" spans="11:18" s="7" customFormat="1" ht="13.5">
      <c r="K96" s="92"/>
      <c r="L96" s="92"/>
      <c r="M96" s="92"/>
      <c r="N96" s="92"/>
      <c r="O96" s="92"/>
      <c r="P96" s="92"/>
      <c r="Q96" s="92"/>
      <c r="R96" s="92"/>
    </row>
    <row r="97" spans="11:18" s="7" customFormat="1" ht="13.5">
      <c r="K97" s="92"/>
      <c r="L97" s="92"/>
      <c r="M97" s="92"/>
      <c r="N97" s="92"/>
      <c r="O97" s="92"/>
      <c r="P97" s="92"/>
      <c r="Q97" s="92"/>
      <c r="R97" s="92"/>
    </row>
    <row r="98" spans="11:18" s="7" customFormat="1" ht="13.5">
      <c r="K98" s="92"/>
      <c r="L98" s="92"/>
      <c r="M98" s="92"/>
      <c r="N98" s="92"/>
      <c r="O98" s="92"/>
      <c r="P98" s="92"/>
      <c r="Q98" s="92"/>
      <c r="R98" s="92"/>
    </row>
    <row r="99" spans="11:18" s="7" customFormat="1" ht="13.5">
      <c r="K99" s="92"/>
      <c r="L99" s="92"/>
      <c r="M99" s="92"/>
      <c r="N99" s="92"/>
      <c r="O99" s="92"/>
      <c r="P99" s="92"/>
      <c r="Q99" s="92"/>
      <c r="R99" s="92"/>
    </row>
    <row r="100" spans="11:18" s="7" customFormat="1" ht="13.5">
      <c r="K100" s="92"/>
      <c r="L100" s="92"/>
      <c r="M100" s="92"/>
      <c r="N100" s="92"/>
      <c r="O100" s="92"/>
      <c r="P100" s="92"/>
      <c r="Q100" s="92"/>
      <c r="R100" s="92"/>
    </row>
    <row r="101" spans="11:18" s="7" customFormat="1" ht="13.5">
      <c r="K101" s="92"/>
      <c r="L101" s="92"/>
      <c r="M101" s="92"/>
      <c r="N101" s="92"/>
      <c r="O101" s="92"/>
      <c r="P101" s="92"/>
      <c r="Q101" s="92"/>
      <c r="R101" s="92"/>
    </row>
    <row r="102" spans="11:18" s="7" customFormat="1" ht="13.5">
      <c r="K102" s="92"/>
      <c r="L102" s="92"/>
      <c r="M102" s="92"/>
      <c r="N102" s="92"/>
      <c r="O102" s="92"/>
      <c r="P102" s="92"/>
      <c r="Q102" s="92"/>
      <c r="R102" s="92"/>
    </row>
    <row r="103" spans="11:18" s="7" customFormat="1" ht="13.5">
      <c r="K103" s="92"/>
      <c r="L103" s="92"/>
      <c r="M103" s="92"/>
      <c r="N103" s="92"/>
      <c r="O103" s="92"/>
      <c r="P103" s="92"/>
      <c r="Q103" s="92"/>
      <c r="R103" s="92"/>
    </row>
    <row r="104" spans="11:18" s="7" customFormat="1" ht="13.5">
      <c r="K104" s="92"/>
      <c r="L104" s="92"/>
      <c r="M104" s="92"/>
      <c r="N104" s="92"/>
      <c r="O104" s="92"/>
      <c r="P104" s="92"/>
      <c r="Q104" s="92"/>
      <c r="R104" s="92"/>
    </row>
    <row r="105" spans="11:18" s="7" customFormat="1" ht="13.5">
      <c r="K105" s="92"/>
      <c r="L105" s="92"/>
      <c r="M105" s="92"/>
      <c r="N105" s="92"/>
      <c r="O105" s="92"/>
      <c r="P105" s="92"/>
      <c r="Q105" s="92"/>
      <c r="R105" s="92"/>
    </row>
    <row r="106" spans="11:18" s="7" customFormat="1" ht="13.5">
      <c r="K106" s="92"/>
      <c r="L106" s="92"/>
      <c r="M106" s="92"/>
      <c r="N106" s="92"/>
      <c r="O106" s="92"/>
      <c r="P106" s="92"/>
      <c r="Q106" s="92"/>
      <c r="R106" s="92"/>
    </row>
    <row r="107" spans="11:18" s="7" customFormat="1" ht="13.5">
      <c r="K107" s="92"/>
      <c r="L107" s="92"/>
      <c r="M107" s="92"/>
      <c r="N107" s="92"/>
      <c r="O107" s="92"/>
      <c r="P107" s="92"/>
      <c r="Q107" s="92"/>
      <c r="R107" s="92"/>
    </row>
    <row r="108" spans="11:18" s="7" customFormat="1" ht="13.5">
      <c r="K108" s="92"/>
      <c r="L108" s="92"/>
      <c r="M108" s="92"/>
      <c r="N108" s="92"/>
      <c r="O108" s="92"/>
      <c r="P108" s="92"/>
      <c r="Q108" s="92"/>
      <c r="R108" s="92"/>
    </row>
    <row r="109" spans="11:18" s="7" customFormat="1" ht="13.5">
      <c r="K109" s="92"/>
      <c r="L109" s="92"/>
      <c r="M109" s="92"/>
      <c r="N109" s="92"/>
      <c r="O109" s="92"/>
      <c r="P109" s="92"/>
      <c r="Q109" s="92"/>
      <c r="R109" s="92"/>
    </row>
    <row r="110" spans="11:18" s="7" customFormat="1" ht="13.5">
      <c r="K110" s="92"/>
      <c r="L110" s="92"/>
      <c r="M110" s="92"/>
      <c r="N110" s="92"/>
      <c r="O110" s="92"/>
      <c r="P110" s="92"/>
      <c r="Q110" s="92"/>
      <c r="R110" s="92"/>
    </row>
    <row r="111" spans="11:18" s="7" customFormat="1" ht="13.5">
      <c r="K111" s="92"/>
      <c r="L111" s="92"/>
      <c r="M111" s="92"/>
      <c r="N111" s="92"/>
      <c r="O111" s="92"/>
      <c r="P111" s="92"/>
      <c r="Q111" s="92"/>
      <c r="R111" s="92"/>
    </row>
    <row r="112" spans="11:18" s="7" customFormat="1" ht="13.5">
      <c r="K112" s="92"/>
      <c r="L112" s="92"/>
      <c r="M112" s="92"/>
      <c r="N112" s="92"/>
      <c r="O112" s="92"/>
      <c r="P112" s="92"/>
      <c r="Q112" s="92"/>
      <c r="R112" s="92"/>
    </row>
    <row r="113" spans="11:18" s="7" customFormat="1" ht="13.5" customHeight="1">
      <c r="K113" s="92"/>
      <c r="L113" s="92"/>
      <c r="M113" s="92"/>
      <c r="N113" s="92"/>
      <c r="O113" s="92"/>
      <c r="P113" s="92"/>
      <c r="Q113" s="92"/>
      <c r="R113" s="92"/>
    </row>
    <row r="114" spans="11:18" s="7" customFormat="1" ht="13.5" customHeight="1">
      <c r="K114" s="92"/>
      <c r="L114" s="92"/>
      <c r="M114" s="92"/>
      <c r="N114" s="92"/>
      <c r="O114" s="92"/>
      <c r="P114" s="92"/>
      <c r="Q114" s="92"/>
      <c r="R114" s="92"/>
    </row>
    <row r="115" spans="11:18" s="7" customFormat="1" ht="13.5" customHeight="1">
      <c r="K115" s="92"/>
      <c r="L115" s="92"/>
      <c r="M115" s="92"/>
      <c r="N115" s="92"/>
      <c r="O115" s="92"/>
      <c r="P115" s="92"/>
      <c r="Q115" s="92"/>
      <c r="R115" s="92"/>
    </row>
    <row r="116" spans="11:18" s="7" customFormat="1" ht="13.5" customHeight="1">
      <c r="K116" s="92"/>
      <c r="L116" s="92"/>
      <c r="M116" s="92"/>
      <c r="N116" s="92"/>
      <c r="O116" s="92"/>
      <c r="P116" s="92"/>
      <c r="Q116" s="92"/>
      <c r="R116" s="92"/>
    </row>
    <row r="117" spans="11:18" s="7" customFormat="1" ht="13.5" customHeight="1">
      <c r="K117" s="92"/>
      <c r="L117" s="92"/>
      <c r="M117" s="92"/>
      <c r="N117" s="92"/>
      <c r="O117" s="92"/>
      <c r="P117" s="92"/>
      <c r="Q117" s="92"/>
      <c r="R117" s="92"/>
    </row>
    <row r="118" spans="11:18" s="7" customFormat="1" ht="13.5" customHeight="1">
      <c r="K118" s="92"/>
      <c r="L118" s="92"/>
      <c r="M118" s="92"/>
      <c r="N118" s="92"/>
      <c r="O118" s="92"/>
      <c r="P118" s="92"/>
      <c r="Q118" s="92"/>
      <c r="R118" s="92"/>
    </row>
    <row r="119" spans="11:18" s="7" customFormat="1" ht="13.5" customHeight="1">
      <c r="K119" s="92"/>
      <c r="L119" s="92"/>
      <c r="M119" s="92"/>
      <c r="N119" s="92"/>
      <c r="O119" s="92"/>
      <c r="P119" s="92"/>
      <c r="Q119" s="92"/>
      <c r="R119" s="92"/>
    </row>
    <row r="120" spans="11:18" s="7" customFormat="1" ht="13.5" customHeight="1">
      <c r="K120" s="92"/>
      <c r="L120" s="92"/>
      <c r="M120" s="92"/>
      <c r="N120" s="92"/>
      <c r="O120" s="92"/>
      <c r="P120" s="92"/>
      <c r="Q120" s="92"/>
      <c r="R120" s="92"/>
    </row>
    <row r="121" spans="11:18" s="7" customFormat="1" ht="13.5" customHeight="1">
      <c r="K121" s="92"/>
      <c r="L121" s="92"/>
      <c r="M121" s="92"/>
      <c r="N121" s="92"/>
      <c r="O121" s="92"/>
      <c r="P121" s="92"/>
      <c r="Q121" s="92"/>
      <c r="R121" s="92"/>
    </row>
    <row r="122" spans="11:18" s="7" customFormat="1" ht="13.5" customHeight="1">
      <c r="K122" s="92"/>
      <c r="L122" s="92"/>
      <c r="M122" s="92"/>
      <c r="N122" s="92"/>
      <c r="O122" s="92"/>
      <c r="P122" s="92"/>
      <c r="Q122" s="92"/>
      <c r="R122" s="92"/>
    </row>
    <row r="123" spans="11:18" s="7" customFormat="1" ht="13.5" customHeight="1">
      <c r="K123" s="92"/>
      <c r="L123" s="92"/>
      <c r="M123" s="92"/>
      <c r="N123" s="92"/>
      <c r="O123" s="92"/>
      <c r="P123" s="92"/>
      <c r="Q123" s="92"/>
      <c r="R123" s="92"/>
    </row>
    <row r="124" spans="11:18" s="7" customFormat="1" ht="13.5" customHeight="1">
      <c r="K124" s="92"/>
      <c r="L124" s="92"/>
      <c r="M124" s="92"/>
      <c r="N124" s="92"/>
      <c r="O124" s="92"/>
      <c r="P124" s="92"/>
      <c r="Q124" s="92"/>
      <c r="R124" s="92"/>
    </row>
    <row r="125" spans="11:18" s="7" customFormat="1" ht="13.5" customHeight="1">
      <c r="K125" s="92"/>
      <c r="L125" s="92"/>
      <c r="M125" s="92"/>
      <c r="N125" s="92"/>
      <c r="O125" s="92"/>
      <c r="P125" s="92"/>
      <c r="Q125" s="92"/>
      <c r="R125" s="92"/>
    </row>
    <row r="126" spans="11:18" s="7" customFormat="1" ht="13.5" customHeight="1">
      <c r="K126" s="92"/>
      <c r="L126" s="92"/>
      <c r="M126" s="92"/>
      <c r="N126" s="92"/>
      <c r="O126" s="92"/>
      <c r="P126" s="92"/>
      <c r="Q126" s="92"/>
      <c r="R126" s="92"/>
    </row>
    <row r="127" spans="11:18" s="7" customFormat="1" ht="13.5" customHeight="1">
      <c r="K127" s="92"/>
      <c r="L127" s="92"/>
      <c r="M127" s="92"/>
      <c r="N127" s="92"/>
      <c r="O127" s="92"/>
      <c r="P127" s="92"/>
      <c r="Q127" s="92"/>
      <c r="R127" s="92"/>
    </row>
    <row r="128" spans="11:18" s="7" customFormat="1" ht="13.5" customHeight="1">
      <c r="K128" s="92"/>
      <c r="L128" s="92"/>
      <c r="M128" s="92"/>
      <c r="N128" s="92"/>
      <c r="O128" s="92"/>
      <c r="P128" s="92"/>
      <c r="Q128" s="92"/>
      <c r="R128" s="92"/>
    </row>
  </sheetData>
  <sheetProtection/>
  <mergeCells count="20">
    <mergeCell ref="A1:V1"/>
    <mergeCell ref="I3:R3"/>
    <mergeCell ref="K4:L4"/>
    <mergeCell ref="M4:O4"/>
    <mergeCell ref="P4:R4"/>
    <mergeCell ref="A6:B6"/>
    <mergeCell ref="A3:A5"/>
    <mergeCell ref="B3:B5"/>
    <mergeCell ref="C3:C5"/>
    <mergeCell ref="D3:D5"/>
    <mergeCell ref="E3:E5"/>
    <mergeCell ref="F3:F5"/>
    <mergeCell ref="G3:G5"/>
    <mergeCell ref="H3:H5"/>
    <mergeCell ref="I4:I5"/>
    <mergeCell ref="J4:J5"/>
    <mergeCell ref="S3:S5"/>
    <mergeCell ref="T3:T5"/>
    <mergeCell ref="U3:U5"/>
    <mergeCell ref="V3:V5"/>
  </mergeCells>
  <printOptions horizontalCentered="1"/>
  <pageMargins left="0.4722222222222222" right="0.4722222222222222" top="0.9840277777777777" bottom="0.9048611111111111" header="0.3541666666666667" footer="0.66875"/>
  <pageSetup fitToHeight="0" fitToWidth="1" horizontalDpi="600" verticalDpi="600" orientation="landscape" paperSize="9" scale="50"/>
  <headerFooter>
    <oddFooter>&amp;C&amp;24—&amp;P+3—</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陌上柳絮</cp:lastModifiedBy>
  <dcterms:created xsi:type="dcterms:W3CDTF">2022-11-18T01:06:00Z</dcterms:created>
  <dcterms:modified xsi:type="dcterms:W3CDTF">2023-02-16T06:40:45Z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0FD6F9590BFE41838459558CCB2A08C0</vt:lpwstr>
  </property>
  <property fmtid="{D5CDD505-2E9C-101B-9397-08002B2CF9AE}" pid="4" name="KSOProductBuildV">
    <vt:lpwstr>2052-11.1.0.13703</vt:lpwstr>
  </property>
</Properties>
</file>