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封面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  <sheet name="表9" sheetId="11" r:id="rId11"/>
    <sheet name="表10" sheetId="12" r:id="rId12"/>
    <sheet name="表11" sheetId="13" r:id="rId13"/>
  </sheets>
  <externalReferences>
    <externalReference r:id="rId14"/>
  </externalReferences>
  <definedNames>
    <definedName name="_xlnm.Print_Area" localSheetId="2">表1!$A$1:$D$43</definedName>
    <definedName name="_xlnm.Print_Area" localSheetId="3">表2!$A$1:$B$10</definedName>
    <definedName name="_xlnm.Print_Area" localSheetId="4">表3!$A$1:$E$48</definedName>
    <definedName name="_xlnm.Print_Area" localSheetId="5">表4!$A$1:$D$37</definedName>
    <definedName name="_xlnm.Print_Area" localSheetId="6">表5!$A$1:$K$8</definedName>
    <definedName name="_xlnm.Print_Area" localSheetId="7">表6!$A$1:$E$46</definedName>
    <definedName name="_xlnm.Print_Area" localSheetId="8">表7!$A$1:$E$23</definedName>
    <definedName name="_xlnm.Print_Area" localSheetId="9">表8!$A$1:$H$9</definedName>
    <definedName name="_xlnm.Print_Area" localSheetId="10">表9!$A$1:$E$8</definedName>
    <definedName name="_xlnm.Print_Area" localSheetId="11">表10!$A$1:$B$5</definedName>
    <definedName name="_xlnm.Print_Area" localSheetId="12">表11!$A$1:$E$5</definedName>
  </definedNames>
  <calcPr calcId="144525"/>
</workbook>
</file>

<file path=xl/sharedStrings.xml><?xml version="1.0" encoding="utf-8"?>
<sst xmlns="http://schemas.openxmlformats.org/spreadsheetml/2006/main" count="384" uniqueCount="285">
  <si>
    <t>单位代码：</t>
  </si>
  <si>
    <t>单位名称：</t>
  </si>
  <si>
    <t>永靖县民政局</t>
  </si>
  <si>
    <t>部门预算公开表</t>
  </si>
  <si>
    <t xml:space="preserve">     </t>
  </si>
  <si>
    <t>编制日期：</t>
  </si>
  <si>
    <t>部门领导：</t>
  </si>
  <si>
    <t>财务负责人：</t>
  </si>
  <si>
    <t>制表人：</t>
  </si>
  <si>
    <t xml:space="preserve">      </t>
  </si>
  <si>
    <t>目录</t>
  </si>
  <si>
    <t>表  名</t>
  </si>
  <si>
    <t xml:space="preserve">备  注
</t>
  </si>
  <si>
    <t>（１）部门收支总体情况表</t>
  </si>
  <si>
    <t xml:space="preserve">
</t>
  </si>
  <si>
    <t>（２）部门收入总体情况表</t>
  </si>
  <si>
    <t xml:space="preserve">财务预算口径
</t>
  </si>
  <si>
    <t>（３）部门支出总体情况表</t>
  </si>
  <si>
    <t>功能分类全口径</t>
  </si>
  <si>
    <t>（４）财政拨款收支总体情况表</t>
  </si>
  <si>
    <t>（５）财政拨款支出表</t>
  </si>
  <si>
    <t>财政拨款按单位</t>
  </si>
  <si>
    <t>（６）一般公共预算支出情况表</t>
  </si>
  <si>
    <t>功能分类</t>
  </si>
  <si>
    <t>（７）一般公共预算基本支出情况表</t>
  </si>
  <si>
    <t>支出经济分类</t>
  </si>
  <si>
    <t>（８）一般公共预算“三公”经费、会议费、培训费安排表</t>
  </si>
  <si>
    <t>机关运行经费、经济分类</t>
  </si>
  <si>
    <t>（９）一般公共预算机关运行经费</t>
  </si>
  <si>
    <t>（１０）政府性基金预算支出情况表</t>
  </si>
  <si>
    <t>（１１）部门管理转移支付表</t>
  </si>
  <si>
    <t>部门收支总体情况表</t>
  </si>
  <si>
    <t>单位：元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</si>
  <si>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</si>
  <si>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</si>
  <si>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</si>
  <si>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</si>
  <si>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</si>
  <si>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</si>
  <si>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</si>
  <si>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</si>
  <si>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</si>
  <si>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</si>
  <si>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</si>
  <si>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</si>
  <si>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</si>
  <si>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</si>
  <si>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</si>
  <si>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</si>
  <si>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七、附属单位上级收入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</si>
  <si>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</si>
  <si>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</si>
  <si>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</si>
  <si>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</si>
  <si>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</si>
  <si>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</si>
  <si>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</si>
  <si>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</si>
  <si>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</si>
  <si>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</si>
  <si>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</si>
  <si>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</si>
  <si>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</si>
  <si>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</si>
  <si>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</si>
  <si>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</si>
  <si>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</si>
  <si>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</si>
  <si>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</si>
  <si>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</si>
  <si>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</si>
  <si>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</si>
  <si>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</si>
  <si>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</si>
  <si>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</si>
  <si>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</si>
  <si>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</si>
  <si>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　年　支　出　合　计</t>
  </si>
  <si>
    <t>上年结转结余</t>
  </si>
  <si>
    <t>年终结转结余</t>
  </si>
  <si>
    <t xml:space="preserve">  一般公共预算收入结转</t>
  </si>
  <si>
    <t xml:space="preserve">  政府性基金预算收入结转</t>
  </si>
  <si>
    <t>收  入  总  计</t>
  </si>
  <si>
    <t>支  出  总  计</t>
  </si>
  <si>
    <t>部门收入总体情况表</t>
  </si>
  <si>
    <t xml:space="preserve">     经费拨款</t>
  </si>
  <si>
    <t>二、政府性基金财政拨款收入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</si>
  <si>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</si>
  <si>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</si>
  <si>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</si>
  <si>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</si>
  <si>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</si>
  <si>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</si>
  <si>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</si>
  <si>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</si>
  <si>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</si>
  <si>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一般公共服务支出</t>
  </si>
  <si>
    <t xml:space="preserve">  群众团体事务</t>
  </si>
  <si>
    <t xml:space="preserve">    工会事务</t>
  </si>
  <si>
    <t>社会保障和就业支出</t>
  </si>
  <si>
    <t xml:space="preserve">  民政管理事务</t>
  </si>
  <si>
    <t xml:space="preserve">    行政运行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</si>
  <si>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</si>
  <si>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</si>
  <si>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</si>
  <si>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</si>
  <si>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社会福利</t>
  </si>
  <si>
    <t xml:space="preserve">    儿童福利</t>
  </si>
  <si>
    <t xml:space="preserve">    殡葬</t>
  </si>
  <si>
    <t xml:space="preserve">    社会福利事业单位</t>
  </si>
  <si>
    <t xml:space="preserve">  残疾人事业</t>
  </si>
  <si>
    <t xml:space="preserve">    残疾人生活和护理补贴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</si>
  <si>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</si>
  <si>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</si>
  <si>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</si>
  <si>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</si>
  <si>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</si>
  <si>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</si>
  <si>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</si>
  <si>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</si>
  <si>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</si>
  <si>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</si>
  <si>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财政对其他社会保险基金的补助</t>
  </si>
  <si>
    <t xml:space="preserve">    财政对工伤保险基金的补助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</si>
  <si>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</si>
  <si>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</si>
  <si>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</si>
  <si>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</si>
  <si>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</si>
  <si>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</si>
  <si>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城乡社区支出</t>
  </si>
  <si>
    <t xml:space="preserve">  国有土地使用权出让收入安排的支出</t>
  </si>
  <si>
    <t xml:space="preserve">    农村社会事业支出</t>
  </si>
  <si>
    <t>农林水支出</t>
  </si>
  <si>
    <t xml:space="preserve">  农村综合改革</t>
  </si>
  <si>
    <t xml:space="preserve">    对村民委员会和村党支部的补助</t>
  </si>
  <si>
    <t>住房保障支出</t>
  </si>
  <si>
    <t xml:space="preserve">  住房改革支出</t>
  </si>
  <si>
    <t xml:space="preserve">    住房公积金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</si>
  <si>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</si>
  <si>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</si>
  <si>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</si>
  <si>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</si>
  <si>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</si>
  <si>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</si>
  <si>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</si>
  <si>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</si>
  <si>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</si>
  <si>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</si>
  <si>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</si>
  <si>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</si>
  <si>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</si>
  <si>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</si>
  <si>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</si>
  <si>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</si>
  <si>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</si>
  <si>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</si>
  <si>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</si>
  <si>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</si>
  <si>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</si>
  <si>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</si>
  <si>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</si>
  <si>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</si>
  <si>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</si>
  <si>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</si>
  <si>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</si>
  <si>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</si>
  <si>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</si>
  <si>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</si>
  <si>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</si>
  <si>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</si>
  <si>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</si>
  <si>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</si>
  <si>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</si>
  <si>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</si>
  <si>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收    入    总    计</t>
  </si>
  <si>
    <t>支    出    总  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</si>
  <si>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</si>
  <si>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</si>
  <si>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</si>
  <si>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</si>
  <si>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</si>
  <si>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</si>
  <si>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</si>
  <si>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</si>
  <si>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201</t>
  </si>
  <si>
    <t xml:space="preserve">  20129</t>
  </si>
  <si>
    <t xml:space="preserve">    2012906</t>
  </si>
  <si>
    <t>208</t>
  </si>
  <si>
    <t xml:space="preserve">  20802</t>
  </si>
  <si>
    <t xml:space="preserve">    2080201</t>
  </si>
  <si>
    <t xml:space="preserve">    2080299</t>
  </si>
  <si>
    <t xml:space="preserve">  20805</t>
  </si>
  <si>
    <t xml:space="preserve">    2080501</t>
  </si>
  <si>
    <t xml:space="preserve">    2080505</t>
  </si>
  <si>
    <t xml:space="preserve">  20810</t>
  </si>
  <si>
    <t xml:space="preserve">    2081001</t>
  </si>
  <si>
    <t xml:space="preserve">    2081004</t>
  </si>
  <si>
    <t xml:space="preserve">    2081005</t>
  </si>
  <si>
    <t xml:space="preserve">  20811</t>
  </si>
  <si>
    <t xml:space="preserve">    2081107</t>
  </si>
  <si>
    <t xml:space="preserve">  20819</t>
  </si>
  <si>
    <t xml:space="preserve">    2081901</t>
  </si>
  <si>
    <t xml:space="preserve">    2081902</t>
  </si>
  <si>
    <t>农村最低生活保障金支出</t>
  </si>
  <si>
    <t xml:space="preserve">  20820</t>
  </si>
  <si>
    <t xml:space="preserve">    2082001</t>
  </si>
  <si>
    <t xml:space="preserve">  20821</t>
  </si>
  <si>
    <t xml:space="preserve">    2082102</t>
  </si>
  <si>
    <t xml:space="preserve">  20825</t>
  </si>
  <si>
    <t xml:space="preserve">    2082501</t>
  </si>
  <si>
    <t xml:space="preserve">    2082502</t>
  </si>
  <si>
    <t xml:space="preserve">  20827</t>
  </si>
  <si>
    <t xml:space="preserve">    2082702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</si>
  <si>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</si>
  <si>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</si>
  <si>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</si>
  <si>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</si>
  <si>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</si>
  <si>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 xml:space="preserve">    2101199</t>
  </si>
  <si>
    <t>213</t>
  </si>
  <si>
    <t xml:space="preserve">  21307</t>
  </si>
  <si>
    <t xml:space="preserve">    2130705</t>
  </si>
  <si>
    <t>221</t>
  </si>
  <si>
    <t xml:space="preserve">  22102</t>
  </si>
  <si>
    <t xml:space="preserve">    2210201</t>
  </si>
  <si>
    <t>一般公共预算基本支出表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</si>
  <si>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</si>
  <si>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</si>
  <si>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</si>
  <si>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</si>
  <si>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</si>
  <si>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</si>
  <si>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</si>
  <si>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</si>
  <si>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</si>
  <si>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</si>
  <si>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</si>
  <si>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</si>
  <si>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</si>
  <si>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</si>
  <si>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</si>
  <si>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</si>
  <si>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</si>
  <si>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</si>
  <si>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</si>
  <si>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</si>
  <si>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</si>
  <si>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</si>
  <si>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</si>
  <si>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</si>
  <si>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</si>
  <si>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</si>
  <si>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</si>
  <si>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</si>
  <si>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</si>
  <si>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</si>
  <si>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</si>
  <si>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</si>
  <si>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</si>
  <si>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</si>
  <si>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</si>
  <si>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</si>
  <si>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</si>
  <si>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</si>
  <si>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</si>
  <si>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</si>
  <si>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</si>
  <si>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</si>
  <si>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</si>
  <si>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</si>
  <si>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</si>
  <si>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</si>
  <si>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</si>
  <si>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</si>
  <si>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</si>
  <si>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</si>
  <si>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工会经费</t>
  </si>
  <si>
    <t>其他交通费用</t>
  </si>
  <si>
    <t>政府性基金预算支出情况表</t>
  </si>
  <si>
    <t>王台中心敬老院运行经费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</si>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</sst>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0.00_ "/>
    <numFmt numFmtId="178" formatCode="yyyy/mm/dd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19"/>
      <name val="SimSun"/>
      <charset val="134"/>
    </font>
    <font>
      <sz val="10"/>
      <name val="Hiragino Sans GB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9"/>
      <color indexed="8"/>
      <name val="宋体"/>
      <charset val="134"/>
    </font>
    <font>
      <b/>
      <sz val="12"/>
      <name val="SimSun"/>
      <charset val="134"/>
    </font>
    <font>
      <b/>
      <u/>
      <sz val="10"/>
      <color rgb="FF0000FF"/>
      <name val="SimSun"/>
      <charset val="134"/>
    </font>
    <font>
      <b/>
      <sz val="2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9" borderId="4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27" fillId="13" borderId="3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5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9" fillId="3" borderId="2" xfId="0" applyNumberFormat="1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78" fontId="3" fillId="0" borderId="0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\2022&#24180;&#39044;&#31639;\2022&#24180;&#39044;&#31639;&#20844;&#24320;\&#27704;&#38742;&#21439;&#27665;&#25919;&#23616;2022&#24180;&#37096;&#38376;&#39044;&#31639;&#20844;&#24320;&#34920;&#266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 "/>
      <sheetName val="目录"/>
      <sheetName val="（1）"/>
      <sheetName val="（2）"/>
      <sheetName val="（3）"/>
      <sheetName val="（4）"/>
      <sheetName val="（5）"/>
      <sheetName val="（6）"/>
      <sheetName val="（7）"/>
      <sheetName val="（8）"/>
      <sheetName val="（9）"/>
      <sheetName val="（10）"/>
      <sheetName val="（11）"/>
    </sheetNames>
    <sheetDataSet>
      <sheetData sheetId="0"/>
      <sheetData sheetId="1"/>
      <sheetData sheetId="2">
        <row r="35">
          <cell r="B35">
            <v>112534995.696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"/>
  <sheetViews>
    <sheetView tabSelected="1" workbookViewId="0">
      <selection activeCell="J18" sqref="J18"/>
    </sheetView>
  </sheetViews>
  <sheetFormatPr defaultColWidth="10" defaultRowHeight="13.5"/>
  <cols>
    <col min="1" max="1" width="2.54166666666667" customWidth="1"/>
    <col min="2" max="4" width="9.76666666666667" customWidth="1"/>
    <col min="5" max="5" width="13.125" customWidth="1"/>
    <col min="6" max="6" width="9.76666666666667" customWidth="1"/>
    <col min="7" max="7" width="11.5083333333333" customWidth="1"/>
    <col min="8" max="11" width="9.76666666666667" customWidth="1"/>
  </cols>
  <sheetData>
    <row r="1" ht="14.3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4.3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22.75" customHeight="1" spans="1:11">
      <c r="A3" s="3"/>
      <c r="B3" s="3" t="s">
        <v>0</v>
      </c>
      <c r="C3" s="49"/>
      <c r="D3" s="49"/>
      <c r="E3" s="3"/>
      <c r="F3" s="3"/>
      <c r="G3" s="3"/>
      <c r="H3" s="3"/>
      <c r="I3" s="3"/>
      <c r="J3" s="3"/>
      <c r="K3" s="3"/>
    </row>
    <row r="4" ht="22.75" customHeight="1" spans="1:11">
      <c r="A4" s="3"/>
      <c r="B4" s="3" t="s">
        <v>1</v>
      </c>
      <c r="C4" s="3" t="s">
        <v>2</v>
      </c>
      <c r="D4" s="3"/>
      <c r="E4" s="3"/>
      <c r="F4" s="3"/>
      <c r="G4" s="3"/>
      <c r="H4" s="3"/>
      <c r="I4" s="3"/>
      <c r="J4" s="3"/>
      <c r="K4" s="3"/>
    </row>
    <row r="5" ht="14.3" customHeight="1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78.55" customHeight="1" spans="1:11">
      <c r="A6" s="1"/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</row>
    <row r="7" ht="22.75" customHeight="1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ht="22.75" customHeight="1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ht="22.75" customHeight="1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ht="22.75" customHeight="1" spans="1:11">
      <c r="A10" s="3"/>
      <c r="B10" s="3" t="s">
        <v>4</v>
      </c>
      <c r="C10" s="3"/>
      <c r="F10" s="51" t="s">
        <v>5</v>
      </c>
      <c r="G10" s="52">
        <v>44960</v>
      </c>
      <c r="H10" s="3"/>
      <c r="I10" s="3"/>
      <c r="J10" s="3"/>
      <c r="K10" s="3"/>
    </row>
    <row r="11" ht="22.75" customHeight="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ht="22.75" customHeight="1" spans="1:11">
      <c r="A12" s="3"/>
      <c r="B12" s="51" t="s">
        <v>6</v>
      </c>
      <c r="C12" s="51"/>
      <c r="D12" s="3"/>
      <c r="E12" s="51" t="s">
        <v>7</v>
      </c>
      <c r="F12" s="1"/>
      <c r="G12" s="3"/>
      <c r="H12" s="51" t="s">
        <v>8</v>
      </c>
      <c r="I12" s="1"/>
      <c r="J12" s="3"/>
      <c r="K12" s="3"/>
    </row>
    <row r="13" ht="14.3" customHeight="1" spans="1:11">
      <c r="A13" s="1"/>
      <c r="B13" s="1"/>
      <c r="C13" s="1" t="s">
        <v>9</v>
      </c>
      <c r="D13" s="1"/>
      <c r="E13" s="1"/>
      <c r="F13" s="1"/>
      <c r="G13" s="1"/>
      <c r="H13" s="1"/>
      <c r="I13" s="1"/>
      <c r="J13" s="1"/>
      <c r="K13" s="1"/>
    </row>
    <row r="14" ht="14.3" customHeight="1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4.3" customHeight="1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3">
    <mergeCell ref="C3:D3"/>
    <mergeCell ref="C4:E4"/>
    <mergeCell ref="B6:K6"/>
  </mergeCells>
  <printOptions horizontalCentered="1" verticalCentered="1"/>
  <pageMargins left="0.0784722222222222" right="0.0784722222222222" top="0.0784722222222222" bottom="0.0784722222222222" header="0" footer="0"/>
  <pageSetup paperSize="9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view="pageBreakPreview" zoomScaleNormal="100" workbookViewId="0">
      <selection activeCell="C1" sqref="A1:H9"/>
    </sheetView>
  </sheetViews>
  <sheetFormatPr defaultColWidth="10" defaultRowHeight="13.5" outlineLevelCol="7"/>
  <cols>
    <col min="1" max="1" width="50.8083333333333" customWidth="1"/>
    <col min="2" max="2" width="9.76666666666667" customWidth="1"/>
    <col min="3" max="3" width="12.9166666666667" customWidth="1"/>
    <col min="4" max="7" width="9.76666666666667" customWidth="1"/>
    <col min="8" max="8" width="27.1416666666667" customWidth="1"/>
  </cols>
  <sheetData>
    <row r="1" ht="14.3" customHeight="1" spans="1:8">
      <c r="A1" s="1"/>
      <c r="B1" s="1"/>
      <c r="C1" s="1"/>
      <c r="D1" s="1"/>
      <c r="E1" s="1"/>
      <c r="F1" s="1"/>
      <c r="G1" s="1"/>
      <c r="H1" s="1"/>
    </row>
    <row r="2" ht="39.85" customHeight="1" spans="1:8">
      <c r="A2" s="13" t="s">
        <v>265</v>
      </c>
      <c r="B2" s="13"/>
      <c r="C2" s="13"/>
      <c r="D2" s="13"/>
      <c r="E2" s="13"/>
      <c r="F2" s="13"/>
      <c r="G2" s="13"/>
      <c r="H2" s="13"/>
    </row>
    <row r="3" ht="22.75" customHeight="1" spans="1:8">
      <c r="A3" s="1"/>
      <c r="B3" s="1"/>
      <c r="C3" s="1"/>
      <c r="D3" s="1"/>
      <c r="E3" s="1"/>
      <c r="F3" s="1"/>
      <c r="G3" s="1"/>
      <c r="H3" s="8" t="s">
        <v>32</v>
      </c>
    </row>
    <row r="4" ht="22.75" customHeight="1" spans="1:8">
      <c r="A4" s="5" t="s">
        <v>178</v>
      </c>
      <c r="B4" s="5" t="s">
        <v>266</v>
      </c>
      <c r="C4" s="5"/>
      <c r="D4" s="5"/>
      <c r="E4" s="5"/>
      <c r="F4" s="5"/>
      <c r="G4" s="5" t="s">
        <v>267</v>
      </c>
      <c r="H4" s="5" t="s">
        <v>268</v>
      </c>
    </row>
    <row r="5" ht="22.75" customHeight="1" spans="1:8">
      <c r="A5" s="5"/>
      <c r="B5" s="5" t="s">
        <v>95</v>
      </c>
      <c r="C5" s="5" t="s">
        <v>269</v>
      </c>
      <c r="D5" s="5" t="s">
        <v>270</v>
      </c>
      <c r="E5" s="5" t="s">
        <v>271</v>
      </c>
      <c r="F5" s="5"/>
      <c r="G5" s="5"/>
      <c r="H5" s="5"/>
    </row>
    <row r="6" ht="22.75" customHeight="1" spans="1:8">
      <c r="A6" s="5"/>
      <c r="B6" s="5"/>
      <c r="C6" s="5"/>
      <c r="D6" s="5"/>
      <c r="E6" s="5" t="s">
        <v>272</v>
      </c>
      <c r="F6" s="5" t="s">
        <v>273</v>
      </c>
      <c r="G6" s="5"/>
      <c r="H6" s="5"/>
    </row>
    <row r="7" ht="22.75" customHeight="1" spans="1:8">
      <c r="A7" s="12" t="s">
        <v>95</v>
      </c>
      <c r="B7" s="14"/>
      <c r="C7" s="14"/>
      <c r="D7" s="14"/>
      <c r="E7" s="14"/>
      <c r="F7" s="14"/>
      <c r="G7" s="14"/>
      <c r="H7" s="14"/>
    </row>
    <row r="8" ht="22.75" customHeight="1" spans="1:8">
      <c r="A8" s="12" t="s">
        <v>2</v>
      </c>
      <c r="B8" s="14"/>
      <c r="C8" s="14"/>
      <c r="D8" s="14"/>
      <c r="E8" s="14"/>
      <c r="F8" s="14"/>
      <c r="G8" s="14"/>
      <c r="H8" s="14"/>
    </row>
    <row r="9" ht="22.75" customHeight="1" spans="1:8">
      <c r="A9" s="6" t="s">
        <v>2</v>
      </c>
      <c r="B9" s="7"/>
      <c r="C9" s="7"/>
      <c r="D9" s="7"/>
      <c r="E9" s="7"/>
      <c r="F9" s="7"/>
      <c r="G9" s="7"/>
      <c r="H9" s="7"/>
    </row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ageMargins left="0.751388888888889" right="0.751388888888889" top="0.271527777777778" bottom="0.271527777777778" header="0" footer="0"/>
  <pageSetup paperSize="9" scale="95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workbookViewId="0">
      <selection activeCell="A1" sqref="A1:E8"/>
    </sheetView>
  </sheetViews>
  <sheetFormatPr defaultColWidth="10" defaultRowHeight="13.5"/>
  <cols>
    <col min="1" max="3" width="9.76666666666667" customWidth="1"/>
    <col min="4" max="4" width="21.275" customWidth="1"/>
    <col min="5" max="10" width="9.76666666666667" customWidth="1"/>
  </cols>
  <sheetData>
    <row r="1" ht="14.3" customHeight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ht="39.85" customHeight="1" spans="1:10">
      <c r="A2" s="2" t="s">
        <v>274</v>
      </c>
      <c r="B2" s="2"/>
      <c r="C2" s="2"/>
      <c r="D2" s="2"/>
      <c r="E2" s="2"/>
      <c r="F2" s="1"/>
      <c r="G2" s="1"/>
      <c r="H2" s="1"/>
      <c r="I2" s="1"/>
      <c r="J2" s="1"/>
    </row>
    <row r="3" ht="22.75" customHeight="1" spans="1:10">
      <c r="A3" s="3"/>
      <c r="B3" s="3"/>
      <c r="C3" s="3"/>
      <c r="D3" s="3"/>
      <c r="E3" s="3" t="s">
        <v>32</v>
      </c>
      <c r="F3" s="1"/>
      <c r="G3" s="1"/>
      <c r="H3" s="1"/>
      <c r="I3" s="1"/>
      <c r="J3" s="1"/>
    </row>
    <row r="4" ht="22.75" customHeight="1" spans="1:10">
      <c r="A4" s="5" t="s">
        <v>275</v>
      </c>
      <c r="B4" s="5" t="s">
        <v>35</v>
      </c>
      <c r="C4" s="5" t="s">
        <v>95</v>
      </c>
      <c r="D4" s="5" t="s">
        <v>92</v>
      </c>
      <c r="E4" s="5" t="s">
        <v>93</v>
      </c>
      <c r="F4" s="1"/>
      <c r="G4" s="1"/>
      <c r="H4" s="1"/>
      <c r="I4" s="1"/>
      <c r="J4" s="1"/>
    </row>
    <row r="5" ht="22.75" customHeight="1" spans="1:10">
      <c r="A5" s="11">
        <v>1</v>
      </c>
      <c r="B5" s="12" t="s">
        <v>95</v>
      </c>
      <c r="C5" s="12">
        <v>1481290.08</v>
      </c>
      <c r="D5" s="12">
        <v>309090.08</v>
      </c>
      <c r="E5" s="12">
        <v>1172200</v>
      </c>
      <c r="F5" s="3"/>
      <c r="G5" s="3"/>
      <c r="H5" s="3"/>
      <c r="I5" s="3"/>
      <c r="J5" s="3"/>
    </row>
    <row r="6" ht="22.75" customHeight="1" spans="1:10">
      <c r="A6" s="5">
        <v>2</v>
      </c>
      <c r="B6" s="6" t="s">
        <v>276</v>
      </c>
      <c r="C6" s="6">
        <v>1336200</v>
      </c>
      <c r="D6" s="6">
        <v>164000</v>
      </c>
      <c r="E6" s="6">
        <v>1172200</v>
      </c>
      <c r="F6" s="3"/>
      <c r="G6" s="3"/>
      <c r="H6" s="3"/>
      <c r="I6" s="3"/>
      <c r="J6" s="3"/>
    </row>
    <row r="7" ht="22.75" customHeight="1" spans="1:10">
      <c r="A7" s="5">
        <v>3</v>
      </c>
      <c r="B7" s="6" t="s">
        <v>277</v>
      </c>
      <c r="C7" s="6">
        <v>58690.08</v>
      </c>
      <c r="D7" s="6">
        <v>58690.08</v>
      </c>
      <c r="E7" s="6"/>
      <c r="F7" s="3"/>
      <c r="G7" s="3"/>
      <c r="H7" s="3"/>
      <c r="I7" s="3"/>
      <c r="J7" s="3"/>
    </row>
    <row r="8" ht="22.75" customHeight="1" spans="1:10">
      <c r="A8" s="5">
        <v>4</v>
      </c>
      <c r="B8" s="6" t="s">
        <v>278</v>
      </c>
      <c r="C8" s="6">
        <v>86400</v>
      </c>
      <c r="D8" s="6">
        <v>86400</v>
      </c>
      <c r="E8" s="6"/>
      <c r="F8" s="3"/>
      <c r="G8" s="3"/>
      <c r="H8" s="3"/>
      <c r="I8" s="3"/>
      <c r="J8" s="3"/>
    </row>
    <row r="9" ht="14.3" customHeight="1"/>
    <row r="10" ht="14.3" customHeight="1"/>
    <row r="11" ht="14.3" customHeight="1"/>
    <row r="12" ht="14.3" customHeight="1"/>
    <row r="13" ht="14.3" customHeight="1"/>
    <row r="14" ht="14.3" customHeight="1"/>
    <row r="15" ht="14.3" customHeight="1" spans="4:4">
      <c r="D15" s="1"/>
    </row>
  </sheetData>
  <mergeCells count="1">
    <mergeCell ref="A2:E2"/>
  </mergeCells>
  <printOptions horizontalCentered="1"/>
  <pageMargins left="0.751388888888889" right="0.751388888888889" top="0.271527777777778" bottom="0.271527777777778" header="0" footer="0"/>
  <pageSetup paperSize="9" fitToHeight="0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5"/>
  <sheetViews>
    <sheetView workbookViewId="0">
      <selection activeCell="H18" sqref="H18"/>
    </sheetView>
  </sheetViews>
  <sheetFormatPr defaultColWidth="10" defaultRowHeight="13.5" outlineLevelRow="4" outlineLevelCol="1"/>
  <cols>
    <col min="1" max="1" width="53.4166666666667" customWidth="1"/>
    <col min="2" max="2" width="66.875" customWidth="1"/>
  </cols>
  <sheetData>
    <row r="1" ht="14.3" customHeight="1" spans="1:2">
      <c r="A1" s="1"/>
      <c r="B1" s="1"/>
    </row>
    <row r="2" ht="39.85" customHeight="1" spans="1:2">
      <c r="A2" s="2" t="s">
        <v>279</v>
      </c>
      <c r="B2" s="2"/>
    </row>
    <row r="3" ht="14.3" customHeight="1" spans="1:2">
      <c r="A3" s="1"/>
      <c r="B3" s="8" t="s">
        <v>32</v>
      </c>
    </row>
    <row r="4" ht="22.75" customHeight="1" spans="1:2">
      <c r="A4" s="5" t="s">
        <v>35</v>
      </c>
      <c r="B4" s="5" t="s">
        <v>36</v>
      </c>
    </row>
    <row r="5" ht="22.75" customHeight="1" spans="1:2">
      <c r="A5" s="9" t="s">
        <v>280</v>
      </c>
      <c r="B5" s="10">
        <v>300000</v>
      </c>
    </row>
  </sheetData>
  <mergeCells count="1">
    <mergeCell ref="A2:B2"/>
  </mergeCells>
  <pageMargins left="0.751388888888889" right="0.751388888888889" top="0.267361111111111" bottom="0.267361111111111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"/>
  <sheetViews>
    <sheetView workbookViewId="0">
      <selection activeCell="B17" sqref="B17:E17"/>
    </sheetView>
  </sheetViews>
  <sheetFormatPr defaultColWidth="10" defaultRowHeight="13.5" outlineLevelRow="4" outlineLevelCol="4"/>
  <cols>
    <col min="1" max="1" width="19.325" customWidth="1"/>
    <col min="2" max="2" width="18.2416666666667" customWidth="1"/>
    <col min="3" max="3" width="20.1916666666667" customWidth="1"/>
    <col min="4" max="4" width="24.2083333333333" customWidth="1"/>
    <col min="5" max="5" width="29.3166666666667" customWidth="1"/>
  </cols>
  <sheetData>
    <row r="1" ht="14.3" customHeight="1" spans="1:5">
      <c r="A1" s="1"/>
      <c r="B1" s="1"/>
      <c r="C1" s="1"/>
      <c r="D1" s="1"/>
      <c r="E1" s="1"/>
    </row>
    <row r="2" ht="39.85" customHeight="1" spans="1:5">
      <c r="A2" s="2" t="s">
        <v>281</v>
      </c>
      <c r="B2" s="2"/>
      <c r="C2" s="2"/>
      <c r="D2" s="2"/>
      <c r="E2" s="2"/>
    </row>
    <row r="3" ht="22.75" customHeight="1" spans="1:5">
      <c r="A3" s="3"/>
      <c r="B3" s="3"/>
      <c r="C3" s="3"/>
      <c r="D3" s="3"/>
      <c r="E3" s="4" t="s">
        <v>32</v>
      </c>
    </row>
    <row r="4" ht="22.75" customHeight="1" spans="1:5">
      <c r="A4" s="5" t="s">
        <v>178</v>
      </c>
      <c r="B4" s="5" t="s">
        <v>95</v>
      </c>
      <c r="C4" s="5" t="s">
        <v>282</v>
      </c>
      <c r="D4" s="5" t="s">
        <v>283</v>
      </c>
      <c r="E4" s="5" t="s">
        <v>284</v>
      </c>
    </row>
    <row r="5" ht="22.75" customHeight="1" spans="1:5">
      <c r="A5" s="6"/>
      <c r="B5" s="7"/>
      <c r="C5" s="7"/>
      <c r="D5" s="7"/>
      <c r="E5" s="7"/>
    </row>
  </sheetData>
  <mergeCells count="1">
    <mergeCell ref="A2:E2"/>
  </mergeCells>
  <printOptions horizontalCentered="1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4"/>
  <sheetViews>
    <sheetView workbookViewId="0">
      <selection activeCell="B5" sqref="B5"/>
    </sheetView>
  </sheetViews>
  <sheetFormatPr defaultColWidth="10" defaultRowHeight="13.5" outlineLevelCol="2"/>
  <cols>
    <col min="1" max="1" width="5.01666666666667" customWidth="1"/>
    <col min="2" max="2" width="56.3833333333333" customWidth="1"/>
    <col min="3" max="3" width="40.1666666666667" customWidth="1"/>
  </cols>
  <sheetData>
    <row r="1" ht="35.4" customHeight="1" spans="1:2">
      <c r="A1" s="1"/>
      <c r="B1" s="1"/>
    </row>
    <row r="2" ht="39.15" customHeight="1" spans="1:3">
      <c r="A2" s="1"/>
      <c r="B2" s="45" t="s">
        <v>10</v>
      </c>
      <c r="C2" s="45"/>
    </row>
    <row r="3" ht="29.35" customHeight="1" spans="1:3">
      <c r="A3" s="46"/>
      <c r="B3" s="47" t="s">
        <v>11</v>
      </c>
      <c r="C3" s="47" t="s">
        <v>12</v>
      </c>
    </row>
    <row r="4" ht="28.45" customHeight="1" spans="1:3">
      <c r="A4" s="36"/>
      <c r="B4" s="48" t="s">
        <v>13</v>
      </c>
      <c r="C4" s="12" t="s">
        <v>14</v>
      </c>
    </row>
    <row r="5" ht="28.45" customHeight="1" spans="1:3">
      <c r="A5" s="36"/>
      <c r="B5" s="48" t="s">
        <v>15</v>
      </c>
      <c r="C5" s="12" t="s">
        <v>16</v>
      </c>
    </row>
    <row r="6" ht="28.45" customHeight="1" spans="1:3">
      <c r="A6" s="36"/>
      <c r="B6" s="48" t="s">
        <v>17</v>
      </c>
      <c r="C6" s="12" t="s">
        <v>18</v>
      </c>
    </row>
    <row r="7" ht="28.45" customHeight="1" spans="1:3">
      <c r="A7" s="36"/>
      <c r="B7" s="48" t="s">
        <v>19</v>
      </c>
      <c r="C7" s="12"/>
    </row>
    <row r="8" ht="28.45" customHeight="1" spans="1:3">
      <c r="A8" s="36"/>
      <c r="B8" s="48" t="s">
        <v>20</v>
      </c>
      <c r="C8" s="12" t="s">
        <v>21</v>
      </c>
    </row>
    <row r="9" ht="28.45" customHeight="1" spans="1:3">
      <c r="A9" s="36"/>
      <c r="B9" s="48" t="s">
        <v>22</v>
      </c>
      <c r="C9" s="12" t="s">
        <v>23</v>
      </c>
    </row>
    <row r="10" ht="28.45" customHeight="1" spans="1:3">
      <c r="A10" s="36"/>
      <c r="B10" s="48" t="s">
        <v>24</v>
      </c>
      <c r="C10" s="12" t="s">
        <v>25</v>
      </c>
    </row>
    <row r="11" ht="28.45" customHeight="1" spans="1:3">
      <c r="A11" s="36"/>
      <c r="B11" s="48" t="s">
        <v>26</v>
      </c>
      <c r="C11" s="12" t="s">
        <v>27</v>
      </c>
    </row>
    <row r="12" ht="28.45" customHeight="1" spans="1:3">
      <c r="A12" s="36"/>
      <c r="B12" s="48" t="s">
        <v>28</v>
      </c>
      <c r="C12" s="12"/>
    </row>
    <row r="13" ht="28.45" customHeight="1" spans="1:3">
      <c r="A13" s="1"/>
      <c r="B13" s="48" t="s">
        <v>29</v>
      </c>
      <c r="C13" s="12"/>
    </row>
    <row r="14" ht="28.45" customHeight="1" spans="1:3">
      <c r="A14" s="1"/>
      <c r="B14" s="48" t="s">
        <v>30</v>
      </c>
      <c r="C14" s="12" t="s">
        <v>14</v>
      </c>
    </row>
  </sheetData>
  <mergeCells count="1">
    <mergeCell ref="B2:C2"/>
  </mergeCells>
  <printOptions horizontalCentered="1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6"/>
  <sheetViews>
    <sheetView workbookViewId="0">
      <selection activeCell="A1" sqref="A1:D43"/>
    </sheetView>
  </sheetViews>
  <sheetFormatPr defaultColWidth="10" defaultRowHeight="13.5" outlineLevelCol="6"/>
  <cols>
    <col min="1" max="1" width="41.9333333333333" customWidth="1"/>
    <col min="2" max="2" width="16.6916666666667" customWidth="1"/>
    <col min="3" max="3" width="36.6416666666667" customWidth="1"/>
    <col min="4" max="4" width="14.5583333333333" customWidth="1"/>
    <col min="5" max="7" width="12.625"/>
    <col min="8" max="8" width="11.5"/>
  </cols>
  <sheetData>
    <row r="1" ht="14.3" customHeight="1" spans="1:4">
      <c r="A1" s="1"/>
      <c r="B1" s="1"/>
      <c r="C1" s="1"/>
      <c r="D1" s="1"/>
    </row>
    <row r="2" ht="39.85" customHeight="1" spans="1:4">
      <c r="A2" s="2" t="s">
        <v>31</v>
      </c>
      <c r="B2" s="2"/>
      <c r="C2" s="2"/>
      <c r="D2" s="2"/>
    </row>
    <row r="3" ht="22.75" customHeight="1" spans="1:4">
      <c r="A3" s="36"/>
      <c r="B3" s="36"/>
      <c r="C3" s="36"/>
      <c r="D3" s="37" t="s">
        <v>32</v>
      </c>
    </row>
    <row r="4" ht="22.75" customHeight="1" spans="1:4">
      <c r="A4" s="11" t="s">
        <v>33</v>
      </c>
      <c r="B4" s="11"/>
      <c r="C4" s="11" t="s">
        <v>34</v>
      </c>
      <c r="D4" s="11"/>
    </row>
    <row r="5" ht="22.75" customHeight="1" spans="1:4">
      <c r="A5" s="11" t="s">
        <v>35</v>
      </c>
      <c r="B5" s="11" t="s">
        <v>36</v>
      </c>
      <c r="C5" s="11" t="s">
        <v>35</v>
      </c>
      <c r="D5" s="11" t="s">
        <v>36</v>
      </c>
    </row>
    <row r="6" ht="22.75" customHeight="1" spans="1:7">
      <c r="A6" s="9" t="s">
        <v>37</v>
      </c>
      <c r="B6" s="31">
        <v>116354824.21</v>
      </c>
      <c r="C6" s="9" t="s">
        <v>38</v>
      </c>
      <c r="D6" s="31">
        <v>58690.08</v>
      </c>
      <c r="G6">
        <f>SUM(D6:D12)+G13+D15+D18+D25</f>
        <v>116354824.21</v>
      </c>
    </row>
    <row r="7" ht="22.75" customHeight="1" spans="1:4">
      <c r="A7" s="9" t="s">
        <v>39</v>
      </c>
      <c r="B7" s="31">
        <v>300000</v>
      </c>
      <c r="C7" s="9" t="s">
        <v>40</v>
      </c>
      <c r="D7" s="38"/>
    </row>
    <row r="8" ht="22.75" customHeight="1" spans="1:4">
      <c r="A8" s="9" t="s">
        <v>41</v>
      </c>
      <c r="B8" s="31"/>
      <c r="C8" s="9" t="s">
        <v>42</v>
      </c>
      <c r="D8" s="38"/>
    </row>
    <row r="9" ht="22.75" customHeight="1" spans="1:4">
      <c r="A9" s="9" t="s">
        <v>43</v>
      </c>
      <c r="B9" s="31"/>
      <c r="C9" s="9" t="s">
        <v>44</v>
      </c>
      <c r="D9" s="38"/>
    </row>
    <row r="10" ht="22.75" customHeight="1" spans="1:4">
      <c r="A10" s="9" t="s">
        <v>45</v>
      </c>
      <c r="B10" s="31"/>
      <c r="C10" s="9" t="s">
        <v>46</v>
      </c>
      <c r="D10" s="38"/>
    </row>
    <row r="11" ht="22.75" customHeight="1" spans="1:4">
      <c r="A11" s="9" t="s">
        <v>47</v>
      </c>
      <c r="B11" s="31"/>
      <c r="C11" s="9" t="s">
        <v>48</v>
      </c>
      <c r="D11" s="38"/>
    </row>
    <row r="12" ht="22.75" customHeight="1" spans="1:4">
      <c r="A12" s="9" t="s">
        <v>49</v>
      </c>
      <c r="B12" s="31"/>
      <c r="C12" s="9" t="s">
        <v>50</v>
      </c>
      <c r="D12" s="38"/>
    </row>
    <row r="13" ht="22.75" customHeight="1" spans="1:7">
      <c r="A13" s="9" t="s">
        <v>51</v>
      </c>
      <c r="B13" s="31"/>
      <c r="C13" s="9" t="s">
        <v>52</v>
      </c>
      <c r="D13" s="38">
        <f>96674653.33+B41</f>
        <v>97463107.55</v>
      </c>
      <c r="E13" s="39">
        <v>11284653.33</v>
      </c>
      <c r="F13">
        <v>85390000</v>
      </c>
      <c r="G13">
        <f>SUM(E13:F13)</f>
        <v>96674653.33</v>
      </c>
    </row>
    <row r="14" ht="22.75" customHeight="1" spans="1:4">
      <c r="A14" s="9" t="s">
        <v>53</v>
      </c>
      <c r="B14" s="31"/>
      <c r="C14" s="9" t="s">
        <v>54</v>
      </c>
      <c r="D14" s="38"/>
    </row>
    <row r="15" ht="22.75" customHeight="1" spans="1:4">
      <c r="A15" s="9"/>
      <c r="B15" s="40"/>
      <c r="C15" s="9" t="s">
        <v>55</v>
      </c>
      <c r="D15" s="38">
        <v>243340.32</v>
      </c>
    </row>
    <row r="16" ht="22.75" customHeight="1" spans="1:4">
      <c r="A16" s="9"/>
      <c r="B16" s="40"/>
      <c r="C16" s="9" t="s">
        <v>56</v>
      </c>
      <c r="D16" s="38"/>
    </row>
    <row r="17" ht="22.75" customHeight="1" spans="1:4">
      <c r="A17" s="9"/>
      <c r="B17" s="40"/>
      <c r="C17" s="9" t="s">
        <v>57</v>
      </c>
      <c r="D17" s="38">
        <v>300000</v>
      </c>
    </row>
    <row r="18" ht="22.75" customHeight="1" spans="1:4">
      <c r="A18" s="9"/>
      <c r="B18" s="40"/>
      <c r="C18" s="9" t="s">
        <v>58</v>
      </c>
      <c r="D18" s="38">
        <v>19026000</v>
      </c>
    </row>
    <row r="19" ht="22.75" customHeight="1" spans="1:4">
      <c r="A19" s="9"/>
      <c r="B19" s="40"/>
      <c r="C19" s="9" t="s">
        <v>59</v>
      </c>
      <c r="D19" s="38"/>
    </row>
    <row r="20" ht="22.75" customHeight="1" spans="1:4">
      <c r="A20" s="41"/>
      <c r="B20" s="42"/>
      <c r="C20" s="9" t="s">
        <v>60</v>
      </c>
      <c r="D20" s="38"/>
    </row>
    <row r="21" ht="22.75" customHeight="1" spans="1:4">
      <c r="A21" s="41"/>
      <c r="B21" s="42"/>
      <c r="C21" s="9" t="s">
        <v>61</v>
      </c>
      <c r="D21" s="38"/>
    </row>
    <row r="22" ht="22.75" customHeight="1" spans="1:4">
      <c r="A22" s="41"/>
      <c r="B22" s="42"/>
      <c r="C22" s="9" t="s">
        <v>62</v>
      </c>
      <c r="D22" s="38"/>
    </row>
    <row r="23" ht="22.75" customHeight="1" spans="1:4">
      <c r="A23" s="41"/>
      <c r="B23" s="42"/>
      <c r="C23" s="9" t="s">
        <v>63</v>
      </c>
      <c r="D23" s="38"/>
    </row>
    <row r="24" ht="22.75" customHeight="1" spans="1:4">
      <c r="A24" s="41"/>
      <c r="B24" s="42"/>
      <c r="C24" s="9" t="s">
        <v>64</v>
      </c>
      <c r="D24" s="38"/>
    </row>
    <row r="25" ht="22.75" customHeight="1" spans="1:4">
      <c r="A25" s="9"/>
      <c r="B25" s="40"/>
      <c r="C25" s="9" t="s">
        <v>65</v>
      </c>
      <c r="D25" s="38">
        <v>352140.48</v>
      </c>
    </row>
    <row r="26" ht="22.75" customHeight="1" spans="1:4">
      <c r="A26" s="9"/>
      <c r="B26" s="40"/>
      <c r="C26" s="9" t="s">
        <v>66</v>
      </c>
      <c r="D26" s="38"/>
    </row>
    <row r="27" ht="22.75" customHeight="1" spans="1:4">
      <c r="A27" s="9"/>
      <c r="B27" s="40"/>
      <c r="C27" s="9" t="s">
        <v>67</v>
      </c>
      <c r="D27" s="38"/>
    </row>
    <row r="28" ht="22.75" customHeight="1" spans="1:4">
      <c r="A28" s="41"/>
      <c r="B28" s="42"/>
      <c r="C28" s="9" t="s">
        <v>68</v>
      </c>
      <c r="D28" s="38"/>
    </row>
    <row r="29" ht="22.75" customHeight="1" spans="1:4">
      <c r="A29" s="41"/>
      <c r="B29" s="42"/>
      <c r="C29" s="9" t="s">
        <v>69</v>
      </c>
      <c r="D29" s="38"/>
    </row>
    <row r="30" ht="22.75" customHeight="1" spans="1:4">
      <c r="A30" s="41"/>
      <c r="B30" s="42"/>
      <c r="C30" s="9" t="s">
        <v>70</v>
      </c>
      <c r="D30" s="38">
        <f>B42</f>
        <v>573166.19</v>
      </c>
    </row>
    <row r="31" ht="22.75" customHeight="1" spans="1:4">
      <c r="A31" s="41"/>
      <c r="B31" s="42"/>
      <c r="C31" s="9" t="s">
        <v>71</v>
      </c>
      <c r="D31" s="38"/>
    </row>
    <row r="32" ht="22.75" customHeight="1" spans="1:4">
      <c r="A32" s="41"/>
      <c r="B32" s="42"/>
      <c r="C32" s="9" t="s">
        <v>72</v>
      </c>
      <c r="D32" s="38"/>
    </row>
    <row r="33" ht="22.75" customHeight="1" spans="1:4">
      <c r="A33" s="9"/>
      <c r="B33" s="9"/>
      <c r="C33" s="9" t="s">
        <v>73</v>
      </c>
      <c r="D33" s="38"/>
    </row>
    <row r="34" ht="22.75" customHeight="1" spans="1:4">
      <c r="A34" s="9"/>
      <c r="B34" s="9"/>
      <c r="C34" s="9" t="s">
        <v>74</v>
      </c>
      <c r="D34" s="38"/>
    </row>
    <row r="35" ht="22.75" customHeight="1" spans="1:4">
      <c r="A35" s="9"/>
      <c r="B35" s="9"/>
      <c r="C35" s="9" t="s">
        <v>75</v>
      </c>
      <c r="D35" s="38"/>
    </row>
    <row r="36" ht="22.75" customHeight="1" spans="1:4">
      <c r="A36" s="9"/>
      <c r="B36" s="9"/>
      <c r="C36" s="9"/>
      <c r="D36" s="9"/>
    </row>
    <row r="37" ht="22.75" customHeight="1" spans="1:4">
      <c r="A37" s="9"/>
      <c r="B37" s="9"/>
      <c r="C37" s="9"/>
      <c r="D37" s="9"/>
    </row>
    <row r="38" ht="22.75" customHeight="1" spans="1:4">
      <c r="A38" s="9"/>
      <c r="B38" s="9"/>
      <c r="C38" s="9"/>
      <c r="D38" s="9"/>
    </row>
    <row r="39" ht="22.75" customHeight="1" spans="1:6">
      <c r="A39" s="41" t="s">
        <v>76</v>
      </c>
      <c r="B39" s="42">
        <f>SUM(B6:B38)</f>
        <v>116654824.21</v>
      </c>
      <c r="C39" s="41" t="s">
        <v>77</v>
      </c>
      <c r="D39" s="42">
        <f>SUM(D6:D38)</f>
        <v>118016444.62</v>
      </c>
      <c r="E39">
        <f>B39-'[1]（1）'!$B$35</f>
        <v>4119828.514</v>
      </c>
      <c r="F39">
        <f>E39/'[1]（1）'!$B$35</f>
        <v>0.0366093097397829</v>
      </c>
    </row>
    <row r="40" ht="22.75" customHeight="1" spans="1:4">
      <c r="A40" s="41" t="s">
        <v>78</v>
      </c>
      <c r="B40" s="42">
        <f>B41+B42</f>
        <v>1361620.41</v>
      </c>
      <c r="C40" s="41" t="s">
        <v>79</v>
      </c>
      <c r="D40" s="42"/>
    </row>
    <row r="41" ht="22.75" customHeight="1" spans="1:4">
      <c r="A41" s="43" t="s">
        <v>80</v>
      </c>
      <c r="B41" s="42">
        <f>638454.22+150000</f>
        <v>788454.22</v>
      </c>
      <c r="C41" s="41"/>
      <c r="D41" s="42"/>
    </row>
    <row r="42" ht="22.75" customHeight="1" spans="1:4">
      <c r="A42" s="44" t="s">
        <v>81</v>
      </c>
      <c r="B42" s="40">
        <v>573166.19</v>
      </c>
      <c r="C42" s="9"/>
      <c r="D42" s="40"/>
    </row>
    <row r="43" ht="22.75" customHeight="1" spans="1:4">
      <c r="A43" s="41" t="s">
        <v>82</v>
      </c>
      <c r="B43" s="42">
        <f>B40+B39</f>
        <v>118016444.62</v>
      </c>
      <c r="C43" s="41" t="s">
        <v>83</v>
      </c>
      <c r="D43" s="42">
        <f>D39</f>
        <v>118016444.62</v>
      </c>
    </row>
    <row r="46" spans="2:2">
      <c r="B46">
        <v>115075199.59</v>
      </c>
    </row>
  </sheetData>
  <mergeCells count="4">
    <mergeCell ref="A2:D2"/>
    <mergeCell ref="A3:C3"/>
    <mergeCell ref="A4:B4"/>
    <mergeCell ref="C4:D4"/>
  </mergeCells>
  <pageMargins left="0.751388888888889" right="0.751388888888889" top="0.271527777777778" bottom="0.271527777777778" header="0" footer="0"/>
  <pageSetup paperSize="9" scale="80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B1" sqref="A1:B10"/>
    </sheetView>
  </sheetViews>
  <sheetFormatPr defaultColWidth="10" defaultRowHeight="13.5" outlineLevelCol="2"/>
  <cols>
    <col min="1" max="1" width="53.4666666666667" customWidth="1"/>
    <col min="2" max="2" width="32.025" customWidth="1"/>
  </cols>
  <sheetData>
    <row r="1" ht="14.3" customHeight="1" spans="1:2">
      <c r="A1" s="1"/>
      <c r="B1" s="1"/>
    </row>
    <row r="2" ht="39.85" customHeight="1" spans="1:2">
      <c r="A2" s="2" t="s">
        <v>84</v>
      </c>
      <c r="B2" s="2"/>
    </row>
    <row r="3" ht="22.75" customHeight="1" spans="1:2">
      <c r="A3" s="3"/>
      <c r="B3" s="16" t="s">
        <v>32</v>
      </c>
    </row>
    <row r="4" ht="22.75" customHeight="1" spans="1:3">
      <c r="A4" s="11" t="s">
        <v>35</v>
      </c>
      <c r="B4" s="11" t="s">
        <v>36</v>
      </c>
      <c r="C4">
        <v>116354824.21</v>
      </c>
    </row>
    <row r="5" ht="22.75" customHeight="1" spans="1:2">
      <c r="A5" s="6" t="s">
        <v>37</v>
      </c>
      <c r="B5" s="31">
        <v>116354824.21</v>
      </c>
    </row>
    <row r="6" ht="22.75" customHeight="1" spans="1:2">
      <c r="A6" s="6" t="s">
        <v>85</v>
      </c>
      <c r="B6" s="31">
        <v>116354824.21</v>
      </c>
    </row>
    <row r="7" ht="22.75" customHeight="1" spans="1:2">
      <c r="A7" s="6" t="s">
        <v>86</v>
      </c>
      <c r="B7" s="6">
        <v>300000</v>
      </c>
    </row>
    <row r="8" ht="22.75" customHeight="1" spans="1:2">
      <c r="A8" s="6" t="s">
        <v>85</v>
      </c>
      <c r="B8" s="6">
        <v>300000</v>
      </c>
    </row>
    <row r="9" ht="22.75" customHeight="1" spans="1:2">
      <c r="A9" s="29" t="s">
        <v>87</v>
      </c>
      <c r="B9" s="35">
        <f>B8+B6</f>
        <v>116654824.21</v>
      </c>
    </row>
    <row r="10" ht="22.75" customHeight="1" spans="1:2">
      <c r="A10" s="29" t="s">
        <v>88</v>
      </c>
      <c r="B10" s="35">
        <f>B9+B7</f>
        <v>116954824.21</v>
      </c>
    </row>
  </sheetData>
  <mergeCells count="1">
    <mergeCell ref="A2:B2"/>
  </mergeCells>
  <pageMargins left="0.75" right="0.75" top="0.268999993801117" bottom="0.268999993801117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topLeftCell="A38" workbookViewId="0">
      <selection activeCell="B1" sqref="A1:E48"/>
    </sheetView>
  </sheetViews>
  <sheetFormatPr defaultColWidth="10" defaultRowHeight="13.5" outlineLevelCol="4"/>
  <cols>
    <col min="1" max="1" width="41.25" customWidth="1"/>
    <col min="2" max="2" width="15.0666666666667" customWidth="1"/>
    <col min="3" max="3" width="13.7" customWidth="1"/>
    <col min="4" max="4" width="13.3" customWidth="1"/>
    <col min="5" max="5" width="12.625" customWidth="1"/>
  </cols>
  <sheetData>
    <row r="1" ht="14.3" customHeight="1" spans="1:5">
      <c r="A1" s="1"/>
      <c r="B1" s="1"/>
      <c r="C1" s="1"/>
      <c r="D1" s="1"/>
      <c r="E1" s="1"/>
    </row>
    <row r="2" ht="39.85" customHeight="1" spans="1:5">
      <c r="A2" s="2" t="s">
        <v>89</v>
      </c>
      <c r="B2" s="2"/>
      <c r="C2" s="2"/>
      <c r="D2" s="2"/>
      <c r="E2" s="2"/>
    </row>
    <row r="3" ht="22.75" customHeight="1" spans="1:5">
      <c r="A3" s="3"/>
      <c r="B3" s="3"/>
      <c r="C3" s="3"/>
      <c r="D3" s="3"/>
      <c r="E3" s="3" t="s">
        <v>32</v>
      </c>
    </row>
    <row r="4" ht="22.75" customHeight="1" spans="1:5">
      <c r="A4" s="5" t="s">
        <v>90</v>
      </c>
      <c r="B4" s="5" t="s">
        <v>91</v>
      </c>
      <c r="C4" s="5" t="s">
        <v>92</v>
      </c>
      <c r="D4" s="5" t="s">
        <v>93</v>
      </c>
      <c r="E4" s="5" t="s">
        <v>94</v>
      </c>
    </row>
    <row r="5" ht="22.75" customHeight="1" spans="1:5">
      <c r="A5" s="12" t="s">
        <v>95</v>
      </c>
      <c r="B5" s="14">
        <f>B6+B9+B34+B40+B43+B46</f>
        <v>116654824.21</v>
      </c>
      <c r="C5" s="14">
        <v>5465544.21</v>
      </c>
      <c r="D5" s="14">
        <v>25799280</v>
      </c>
      <c r="E5" s="14"/>
    </row>
    <row r="6" ht="22.75" customHeight="1" spans="1:5">
      <c r="A6" s="12" t="s">
        <v>96</v>
      </c>
      <c r="B6" s="14">
        <v>58690.08</v>
      </c>
      <c r="C6" s="14">
        <v>58690.08</v>
      </c>
      <c r="D6" s="14"/>
      <c r="E6" s="14"/>
    </row>
    <row r="7" ht="22.75" customHeight="1" spans="1:5">
      <c r="A7" s="12" t="s">
        <v>97</v>
      </c>
      <c r="B7" s="14">
        <v>58690.08</v>
      </c>
      <c r="C7" s="14">
        <v>58690.08</v>
      </c>
      <c r="D7" s="14"/>
      <c r="E7" s="14"/>
    </row>
    <row r="8" ht="22.75" customHeight="1" spans="1:5">
      <c r="A8" s="6" t="s">
        <v>98</v>
      </c>
      <c r="B8" s="7">
        <v>58690.08</v>
      </c>
      <c r="C8" s="7">
        <v>58690.08</v>
      </c>
      <c r="D8" s="7"/>
      <c r="E8" s="7"/>
    </row>
    <row r="9" ht="22.75" customHeight="1" spans="1:5">
      <c r="A9" s="12" t="s">
        <v>99</v>
      </c>
      <c r="B9" s="14">
        <f>B10+B13+B16+B20+B22+B25+B27+B29+B32</f>
        <v>96674653.33</v>
      </c>
      <c r="C9" s="14">
        <f>C10+C13+C16+C20+C22+C25+C27+C29+C32</f>
        <v>4811373.33</v>
      </c>
      <c r="D9" s="14">
        <f>D10+D13+D16+D20+D22+D25+D27+D29+D32</f>
        <v>91863280</v>
      </c>
      <c r="E9" s="14"/>
    </row>
    <row r="10" ht="22.75" customHeight="1" spans="1:5">
      <c r="A10" s="12" t="s">
        <v>100</v>
      </c>
      <c r="B10" s="14">
        <v>4364253</v>
      </c>
      <c r="C10" s="14">
        <v>4192053</v>
      </c>
      <c r="D10" s="14">
        <v>172200</v>
      </c>
      <c r="E10" s="14"/>
    </row>
    <row r="11" ht="22.75" customHeight="1" spans="1:5">
      <c r="A11" s="6" t="s">
        <v>101</v>
      </c>
      <c r="B11" s="7">
        <v>4192053</v>
      </c>
      <c r="C11" s="7">
        <v>4192053</v>
      </c>
      <c r="D11" s="7"/>
      <c r="E11" s="7"/>
    </row>
    <row r="12" ht="22.75" customHeight="1" spans="1:5">
      <c r="A12" s="6" t="s">
        <v>102</v>
      </c>
      <c r="B12" s="7">
        <v>172200</v>
      </c>
      <c r="C12" s="7"/>
      <c r="D12" s="7">
        <v>172200</v>
      </c>
      <c r="E12" s="7"/>
    </row>
    <row r="13" ht="22.75" customHeight="1" spans="1:5">
      <c r="A13" s="12" t="s">
        <v>103</v>
      </c>
      <c r="B13" s="14">
        <v>613379.92</v>
      </c>
      <c r="C13" s="14">
        <v>613379.92</v>
      </c>
      <c r="D13" s="14"/>
      <c r="E13" s="14"/>
    </row>
    <row r="14" ht="22.75" customHeight="1" spans="1:5">
      <c r="A14" s="6" t="s">
        <v>104</v>
      </c>
      <c r="B14" s="7">
        <v>138147.28</v>
      </c>
      <c r="C14" s="7">
        <v>138147.28</v>
      </c>
      <c r="D14" s="7"/>
      <c r="E14" s="7"/>
    </row>
    <row r="15" ht="22.75" customHeight="1" spans="1:5">
      <c r="A15" s="6" t="s">
        <v>105</v>
      </c>
      <c r="B15" s="7">
        <v>475232.64</v>
      </c>
      <c r="C15" s="7">
        <v>475232.64</v>
      </c>
      <c r="D15" s="7"/>
      <c r="E15" s="7"/>
    </row>
    <row r="16" ht="22.75" customHeight="1" spans="1:5">
      <c r="A16" s="12" t="s">
        <v>106</v>
      </c>
      <c r="B16" s="14">
        <v>1347040</v>
      </c>
      <c r="C16" s="14"/>
      <c r="D16" s="14">
        <v>1347040</v>
      </c>
      <c r="E16" s="14"/>
    </row>
    <row r="17" ht="22.75" customHeight="1" spans="1:5">
      <c r="A17" s="6" t="s">
        <v>107</v>
      </c>
      <c r="B17" s="7">
        <v>347040</v>
      </c>
      <c r="C17" s="7"/>
      <c r="D17" s="7">
        <v>347040</v>
      </c>
      <c r="E17" s="7"/>
    </row>
    <row r="18" ht="22.75" customHeight="1" spans="1:5">
      <c r="A18" s="6" t="s">
        <v>108</v>
      </c>
      <c r="B18" s="7">
        <v>520000</v>
      </c>
      <c r="C18" s="7"/>
      <c r="D18" s="7">
        <v>520000</v>
      </c>
      <c r="E18" s="7"/>
    </row>
    <row r="19" ht="22.75" customHeight="1" spans="1:5">
      <c r="A19" s="6" t="s">
        <v>109</v>
      </c>
      <c r="B19" s="7">
        <v>480000</v>
      </c>
      <c r="C19" s="7"/>
      <c r="D19" s="7">
        <v>480000</v>
      </c>
      <c r="E19" s="7"/>
    </row>
    <row r="20" ht="22.75" customHeight="1" spans="1:5">
      <c r="A20" s="12" t="s">
        <v>110</v>
      </c>
      <c r="B20" s="14">
        <v>2185080</v>
      </c>
      <c r="C20" s="14"/>
      <c r="D20" s="14">
        <v>2185080</v>
      </c>
      <c r="E20" s="14"/>
    </row>
    <row r="21" ht="22.75" customHeight="1" spans="1:5">
      <c r="A21" s="6" t="s">
        <v>111</v>
      </c>
      <c r="B21" s="7">
        <v>2185080</v>
      </c>
      <c r="C21" s="7"/>
      <c r="D21" s="7">
        <v>2185080</v>
      </c>
      <c r="E21" s="7"/>
    </row>
    <row r="22" ht="22.75" customHeight="1" spans="1:5">
      <c r="A22" s="12" t="s">
        <v>112</v>
      </c>
      <c r="B22" s="14">
        <f>B23+B24</f>
        <v>85696000</v>
      </c>
      <c r="C22" s="14"/>
      <c r="D22" s="14">
        <f>D23+D24</f>
        <v>85696000</v>
      </c>
      <c r="E22" s="14"/>
    </row>
    <row r="23" ht="22.75" customHeight="1" spans="1:5">
      <c r="A23" s="6" t="s">
        <v>113</v>
      </c>
      <c r="B23" s="7">
        <v>306000</v>
      </c>
      <c r="C23" s="7"/>
      <c r="D23" s="7">
        <v>306000</v>
      </c>
      <c r="E23" s="7"/>
    </row>
    <row r="24" ht="22.75" customHeight="1" spans="1:5">
      <c r="A24" s="6" t="s">
        <v>114</v>
      </c>
      <c r="B24" s="7">
        <v>85390000</v>
      </c>
      <c r="C24" s="7"/>
      <c r="D24" s="7">
        <v>85390000</v>
      </c>
      <c r="E24" s="7"/>
    </row>
    <row r="25" ht="22.75" customHeight="1" spans="1:5">
      <c r="A25" s="12" t="s">
        <v>115</v>
      </c>
      <c r="B25" s="14">
        <v>1800000</v>
      </c>
      <c r="C25" s="14"/>
      <c r="D25" s="14">
        <v>1800000</v>
      </c>
      <c r="E25" s="14"/>
    </row>
    <row r="26" ht="22.75" customHeight="1" spans="1:5">
      <c r="A26" s="6" t="s">
        <v>116</v>
      </c>
      <c r="B26" s="7">
        <v>1800000</v>
      </c>
      <c r="C26" s="7"/>
      <c r="D26" s="7">
        <v>1800000</v>
      </c>
      <c r="E26" s="7"/>
    </row>
    <row r="27" ht="22.75" customHeight="1" spans="1:5">
      <c r="A27" s="12" t="s">
        <v>117</v>
      </c>
      <c r="B27" s="14">
        <v>540000</v>
      </c>
      <c r="C27" s="14"/>
      <c r="D27" s="14">
        <v>540000</v>
      </c>
      <c r="E27" s="14"/>
    </row>
    <row r="28" ht="22.75" customHeight="1" spans="1:5">
      <c r="A28" s="6" t="s">
        <v>118</v>
      </c>
      <c r="B28" s="7">
        <v>540000</v>
      </c>
      <c r="C28" s="7"/>
      <c r="D28" s="7">
        <v>540000</v>
      </c>
      <c r="E28" s="7"/>
    </row>
    <row r="29" ht="22.75" customHeight="1" spans="1:5">
      <c r="A29" s="12" t="s">
        <v>119</v>
      </c>
      <c r="B29" s="14">
        <v>122960</v>
      </c>
      <c r="C29" s="14"/>
      <c r="D29" s="14">
        <v>122960</v>
      </c>
      <c r="E29" s="14"/>
    </row>
    <row r="30" ht="22.75" customHeight="1" spans="1:5">
      <c r="A30" s="6" t="s">
        <v>120</v>
      </c>
      <c r="B30" s="7">
        <v>112960</v>
      </c>
      <c r="C30" s="7"/>
      <c r="D30" s="7">
        <v>112960</v>
      </c>
      <c r="E30" s="7"/>
    </row>
    <row r="31" ht="22.75" customHeight="1" spans="1:5">
      <c r="A31" s="6" t="s">
        <v>121</v>
      </c>
      <c r="B31" s="7">
        <v>10000</v>
      </c>
      <c r="C31" s="7"/>
      <c r="D31" s="7">
        <v>10000</v>
      </c>
      <c r="E31" s="7"/>
    </row>
    <row r="32" ht="22.75" customHeight="1" spans="1:5">
      <c r="A32" s="12" t="s">
        <v>122</v>
      </c>
      <c r="B32" s="14">
        <v>5940.41</v>
      </c>
      <c r="C32" s="14">
        <v>5940.41</v>
      </c>
      <c r="D32" s="14"/>
      <c r="E32" s="14"/>
    </row>
    <row r="33" ht="22.75" customHeight="1" spans="1:5">
      <c r="A33" s="6" t="s">
        <v>123</v>
      </c>
      <c r="B33" s="7">
        <v>5940.41</v>
      </c>
      <c r="C33" s="7">
        <v>5940.41</v>
      </c>
      <c r="D33" s="7"/>
      <c r="E33" s="7"/>
    </row>
    <row r="34" ht="22.75" customHeight="1" spans="1:5">
      <c r="A34" s="12" t="s">
        <v>124</v>
      </c>
      <c r="B34" s="14">
        <v>243340.32</v>
      </c>
      <c r="C34" s="14">
        <v>243340.32</v>
      </c>
      <c r="D34" s="14"/>
      <c r="E34" s="14"/>
    </row>
    <row r="35" ht="22.75" customHeight="1" spans="1:5">
      <c r="A35" s="12" t="s">
        <v>125</v>
      </c>
      <c r="B35" s="14">
        <v>243340.32</v>
      </c>
      <c r="C35" s="14">
        <v>243340.32</v>
      </c>
      <c r="D35" s="14"/>
      <c r="E35" s="14"/>
    </row>
    <row r="36" ht="22.75" customHeight="1" spans="1:5">
      <c r="A36" s="6" t="s">
        <v>126</v>
      </c>
      <c r="B36" s="7">
        <v>46789.86</v>
      </c>
      <c r="C36" s="7">
        <v>46789.86</v>
      </c>
      <c r="D36" s="7"/>
      <c r="E36" s="7"/>
    </row>
    <row r="37" ht="22.75" customHeight="1" spans="1:5">
      <c r="A37" s="6" t="s">
        <v>127</v>
      </c>
      <c r="B37" s="7">
        <v>146273.4</v>
      </c>
      <c r="C37" s="7">
        <v>146273.4</v>
      </c>
      <c r="D37" s="7"/>
      <c r="E37" s="7"/>
    </row>
    <row r="38" ht="22.75" customHeight="1" spans="1:5">
      <c r="A38" s="6" t="s">
        <v>128</v>
      </c>
      <c r="B38" s="7">
        <v>44553.06</v>
      </c>
      <c r="C38" s="7">
        <v>44553.06</v>
      </c>
      <c r="D38" s="7"/>
      <c r="E38" s="7"/>
    </row>
    <row r="39" ht="22.75" customHeight="1" spans="1:5">
      <c r="A39" s="6" t="s">
        <v>129</v>
      </c>
      <c r="B39" s="7">
        <v>5724</v>
      </c>
      <c r="C39" s="7">
        <v>5724</v>
      </c>
      <c r="D39" s="7"/>
      <c r="E39" s="7"/>
    </row>
    <row r="40" ht="22.75" customHeight="1" spans="1:5">
      <c r="A40" s="12" t="s">
        <v>130</v>
      </c>
      <c r="B40" s="14">
        <v>300000</v>
      </c>
      <c r="C40" s="14"/>
      <c r="D40" s="14">
        <v>300000</v>
      </c>
      <c r="E40" s="14"/>
    </row>
    <row r="41" ht="22.75" customHeight="1" spans="1:5">
      <c r="A41" s="12" t="s">
        <v>131</v>
      </c>
      <c r="B41" s="14">
        <v>300000</v>
      </c>
      <c r="C41" s="14"/>
      <c r="D41" s="14">
        <v>300000</v>
      </c>
      <c r="E41" s="14"/>
    </row>
    <row r="42" ht="22.75" customHeight="1" spans="1:5">
      <c r="A42" s="6" t="s">
        <v>132</v>
      </c>
      <c r="B42" s="7">
        <v>300000</v>
      </c>
      <c r="C42" s="7"/>
      <c r="D42" s="7">
        <v>300000</v>
      </c>
      <c r="E42" s="7"/>
    </row>
    <row r="43" ht="22.75" customHeight="1" spans="1:5">
      <c r="A43" s="12" t="s">
        <v>133</v>
      </c>
      <c r="B43" s="14">
        <v>19026000</v>
      </c>
      <c r="C43" s="14"/>
      <c r="D43" s="14">
        <v>19026000</v>
      </c>
      <c r="E43" s="14"/>
    </row>
    <row r="44" ht="22.75" customHeight="1" spans="1:5">
      <c r="A44" s="12" t="s">
        <v>134</v>
      </c>
      <c r="B44" s="14">
        <v>19026000</v>
      </c>
      <c r="C44" s="14"/>
      <c r="D44" s="14">
        <v>19026000</v>
      </c>
      <c r="E44" s="14"/>
    </row>
    <row r="45" ht="22.75" customHeight="1" spans="1:5">
      <c r="A45" s="6" t="s">
        <v>135</v>
      </c>
      <c r="B45" s="7">
        <v>19026000</v>
      </c>
      <c r="C45" s="7"/>
      <c r="D45" s="7">
        <v>19026000</v>
      </c>
      <c r="E45" s="7"/>
    </row>
    <row r="46" ht="22.75" customHeight="1" spans="1:5">
      <c r="A46" s="12" t="s">
        <v>136</v>
      </c>
      <c r="B46" s="14">
        <v>352140.48</v>
      </c>
      <c r="C46" s="14">
        <v>352140.48</v>
      </c>
      <c r="D46" s="14"/>
      <c r="E46" s="14"/>
    </row>
    <row r="47" ht="22.75" customHeight="1" spans="1:5">
      <c r="A47" s="12" t="s">
        <v>137</v>
      </c>
      <c r="B47" s="14">
        <v>352140.48</v>
      </c>
      <c r="C47" s="14">
        <v>352140.48</v>
      </c>
      <c r="D47" s="14"/>
      <c r="E47" s="14"/>
    </row>
    <row r="48" ht="22.75" customHeight="1" spans="1:5">
      <c r="A48" s="6" t="s">
        <v>138</v>
      </c>
      <c r="B48" s="7">
        <v>352140.48</v>
      </c>
      <c r="C48" s="7">
        <v>352140.48</v>
      </c>
      <c r="D48" s="7"/>
      <c r="E48" s="7"/>
    </row>
  </sheetData>
  <mergeCells count="1">
    <mergeCell ref="A2:E2"/>
  </mergeCells>
  <pageMargins left="0.751388888888889" right="0.751388888888889" top="0.271527777777778" bottom="0.271527777777778" header="0" footer="0"/>
  <pageSetup paperSize="9" scale="91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7"/>
  <sheetViews>
    <sheetView topLeftCell="A2" workbookViewId="0">
      <selection activeCell="C8" sqref="C8"/>
    </sheetView>
  </sheetViews>
  <sheetFormatPr defaultColWidth="10" defaultRowHeight="13.5" outlineLevelCol="6"/>
  <cols>
    <col min="1" max="1" width="24.5666666666667" customWidth="1"/>
    <col min="2" max="2" width="16.6916666666667" customWidth="1"/>
    <col min="3" max="3" width="36.6416666666667" customWidth="1"/>
    <col min="4" max="4" width="14.5583333333333" customWidth="1"/>
    <col min="5" max="5" width="18.725" customWidth="1"/>
    <col min="6" max="8" width="9.76666666666667" customWidth="1"/>
  </cols>
  <sheetData>
    <row r="1" ht="14.3" customHeight="1" spans="1:7">
      <c r="A1" s="1"/>
      <c r="B1" s="1"/>
      <c r="C1" s="1"/>
      <c r="D1" s="1"/>
      <c r="E1" s="1"/>
      <c r="F1" s="1"/>
      <c r="G1" s="1"/>
    </row>
    <row r="2" ht="39.85" customHeight="1" spans="1:7">
      <c r="A2" s="2" t="s">
        <v>139</v>
      </c>
      <c r="B2" s="2"/>
      <c r="C2" s="2"/>
      <c r="D2" s="2"/>
      <c r="E2" s="1"/>
      <c r="F2" s="1"/>
      <c r="G2" s="1"/>
    </row>
    <row r="3" ht="22.75" customHeight="1" spans="1:7">
      <c r="A3" s="3"/>
      <c r="B3" s="3"/>
      <c r="C3" s="16" t="s">
        <v>32</v>
      </c>
      <c r="D3" s="16"/>
      <c r="E3" s="3"/>
      <c r="F3" s="3"/>
      <c r="G3" s="3"/>
    </row>
    <row r="4" ht="22.75" customHeight="1" spans="1:7">
      <c r="A4" s="11" t="s">
        <v>33</v>
      </c>
      <c r="B4" s="11"/>
      <c r="C4" s="11" t="s">
        <v>34</v>
      </c>
      <c r="D4" s="11"/>
      <c r="E4" s="3"/>
      <c r="F4" s="3"/>
      <c r="G4" s="3"/>
    </row>
    <row r="5" ht="22.75" customHeight="1" spans="1:7">
      <c r="A5" s="11" t="s">
        <v>35</v>
      </c>
      <c r="B5" s="11" t="s">
        <v>36</v>
      </c>
      <c r="C5" s="11" t="s">
        <v>35</v>
      </c>
      <c r="D5" s="11" t="s">
        <v>95</v>
      </c>
      <c r="E5" s="3"/>
      <c r="F5" s="3"/>
      <c r="G5" s="3"/>
    </row>
    <row r="6" ht="21" customHeight="1" spans="1:7">
      <c r="A6" s="6" t="s">
        <v>140</v>
      </c>
      <c r="B6" s="21">
        <v>116654824.21</v>
      </c>
      <c r="C6" s="6" t="s">
        <v>141</v>
      </c>
      <c r="D6" s="30">
        <v>31264824.21</v>
      </c>
      <c r="E6" s="3"/>
      <c r="F6" s="3"/>
      <c r="G6" s="3"/>
    </row>
    <row r="7" ht="21" customHeight="1" spans="1:7">
      <c r="A7" s="6" t="s">
        <v>142</v>
      </c>
      <c r="B7" s="31">
        <v>116354824.21</v>
      </c>
      <c r="C7" s="6" t="s">
        <v>143</v>
      </c>
      <c r="D7" s="31">
        <v>58690.08</v>
      </c>
      <c r="E7" s="3"/>
      <c r="F7" s="3"/>
      <c r="G7" s="3"/>
    </row>
    <row r="8" ht="21" customHeight="1" spans="1:7">
      <c r="A8" s="6" t="s">
        <v>144</v>
      </c>
      <c r="B8" s="31">
        <v>300000</v>
      </c>
      <c r="C8" s="6" t="s">
        <v>145</v>
      </c>
      <c r="D8" s="31"/>
      <c r="E8" s="3"/>
      <c r="F8" s="3"/>
      <c r="G8" s="3"/>
    </row>
    <row r="9" ht="21" customHeight="1" spans="1:7">
      <c r="A9" s="6" t="s">
        <v>146</v>
      </c>
      <c r="B9" s="31"/>
      <c r="C9" s="6" t="s">
        <v>147</v>
      </c>
      <c r="D9" s="31"/>
      <c r="E9" s="3"/>
      <c r="F9" s="3"/>
      <c r="G9" s="3"/>
    </row>
    <row r="10" ht="21" customHeight="1" spans="1:7">
      <c r="A10" s="6"/>
      <c r="B10" s="32"/>
      <c r="C10" s="6" t="s">
        <v>148</v>
      </c>
      <c r="D10" s="31"/>
      <c r="E10" s="3"/>
      <c r="F10" s="3"/>
      <c r="G10" s="3"/>
    </row>
    <row r="11" ht="21" customHeight="1" spans="1:7">
      <c r="A11" s="6"/>
      <c r="B11" s="32"/>
      <c r="C11" s="6" t="s">
        <v>149</v>
      </c>
      <c r="D11" s="31"/>
      <c r="E11" s="3"/>
      <c r="F11" s="3"/>
      <c r="G11" s="3"/>
    </row>
    <row r="12" ht="21" customHeight="1" spans="1:7">
      <c r="A12" s="6"/>
      <c r="B12" s="32"/>
      <c r="C12" s="6" t="s">
        <v>150</v>
      </c>
      <c r="D12" s="31"/>
      <c r="E12" s="3"/>
      <c r="F12" s="3"/>
      <c r="G12" s="3"/>
    </row>
    <row r="13" ht="21" customHeight="1" spans="1:7">
      <c r="A13" s="12"/>
      <c r="B13" s="18"/>
      <c r="C13" s="6" t="s">
        <v>151</v>
      </c>
      <c r="D13" s="31"/>
      <c r="E13" s="3"/>
      <c r="F13" s="3"/>
      <c r="G13" s="3"/>
    </row>
    <row r="14" ht="21" customHeight="1" spans="1:7">
      <c r="A14" s="6"/>
      <c r="B14" s="32"/>
      <c r="C14" s="6" t="s">
        <v>152</v>
      </c>
      <c r="D14">
        <v>96674653.33</v>
      </c>
      <c r="E14" s="3"/>
      <c r="F14" s="3"/>
      <c r="G14" s="15"/>
    </row>
    <row r="15" ht="21" customHeight="1" spans="1:7">
      <c r="A15" s="6"/>
      <c r="B15" s="32"/>
      <c r="C15" s="6" t="s">
        <v>153</v>
      </c>
      <c r="D15" s="31"/>
      <c r="E15" s="3"/>
      <c r="F15" s="3"/>
      <c r="G15" s="3"/>
    </row>
    <row r="16" ht="21" customHeight="1" spans="1:7">
      <c r="A16" s="6"/>
      <c r="B16" s="32"/>
      <c r="C16" s="6" t="s">
        <v>154</v>
      </c>
      <c r="D16" s="31">
        <v>243340.32</v>
      </c>
      <c r="E16" s="3"/>
      <c r="F16" s="3"/>
      <c r="G16" s="3"/>
    </row>
    <row r="17" ht="21" customHeight="1" spans="1:7">
      <c r="A17" s="6"/>
      <c r="B17" s="32"/>
      <c r="C17" s="6" t="s">
        <v>155</v>
      </c>
      <c r="D17" s="31"/>
      <c r="E17" s="3"/>
      <c r="F17" s="3"/>
      <c r="G17" s="3"/>
    </row>
    <row r="18" ht="21" customHeight="1" spans="1:7">
      <c r="A18" s="6"/>
      <c r="B18" s="32"/>
      <c r="C18" s="6" t="s">
        <v>156</v>
      </c>
      <c r="D18" s="31">
        <v>300000</v>
      </c>
      <c r="E18" s="3"/>
      <c r="F18" s="3"/>
      <c r="G18" s="3"/>
    </row>
    <row r="19" ht="21" customHeight="1" spans="1:7">
      <c r="A19" s="6"/>
      <c r="B19" s="6"/>
      <c r="C19" s="6" t="s">
        <v>157</v>
      </c>
      <c r="D19" s="31">
        <v>19026000</v>
      </c>
      <c r="E19" s="3"/>
      <c r="F19" s="3"/>
      <c r="G19" s="3"/>
    </row>
    <row r="20" ht="21" customHeight="1" spans="1:7">
      <c r="A20" s="6"/>
      <c r="B20" s="6"/>
      <c r="C20" s="6" t="s">
        <v>158</v>
      </c>
      <c r="D20" s="31"/>
      <c r="E20" s="3"/>
      <c r="F20" s="3"/>
      <c r="G20" s="3"/>
    </row>
    <row r="21" ht="21" customHeight="1" spans="1:7">
      <c r="A21" s="6"/>
      <c r="B21" s="6"/>
      <c r="C21" s="6" t="s">
        <v>159</v>
      </c>
      <c r="D21" s="31"/>
      <c r="E21" s="3"/>
      <c r="F21" s="3"/>
      <c r="G21" s="3"/>
    </row>
    <row r="22" ht="21" customHeight="1" spans="1:7">
      <c r="A22" s="6"/>
      <c r="B22" s="6"/>
      <c r="C22" s="6" t="s">
        <v>160</v>
      </c>
      <c r="D22" s="31"/>
      <c r="E22" s="3"/>
      <c r="F22" s="3"/>
      <c r="G22" s="3"/>
    </row>
    <row r="23" ht="21" customHeight="1" spans="1:7">
      <c r="A23" s="6"/>
      <c r="B23" s="6"/>
      <c r="C23" s="6" t="s">
        <v>161</v>
      </c>
      <c r="D23" s="31"/>
      <c r="E23" s="3"/>
      <c r="F23" s="3"/>
      <c r="G23" s="3"/>
    </row>
    <row r="24" ht="21" customHeight="1" spans="1:7">
      <c r="A24" s="6"/>
      <c r="B24" s="6"/>
      <c r="C24" s="6" t="s">
        <v>162</v>
      </c>
      <c r="D24" s="31"/>
      <c r="E24" s="3"/>
      <c r="F24" s="3"/>
      <c r="G24" s="3"/>
    </row>
    <row r="25" ht="21" customHeight="1" spans="1:7">
      <c r="A25" s="6"/>
      <c r="B25" s="6"/>
      <c r="C25" s="6" t="s">
        <v>163</v>
      </c>
      <c r="D25" s="31"/>
      <c r="E25" s="3"/>
      <c r="F25" s="3"/>
      <c r="G25" s="3"/>
    </row>
    <row r="26" ht="21" customHeight="1" spans="1:7">
      <c r="A26" s="6"/>
      <c r="B26" s="6"/>
      <c r="C26" s="6" t="s">
        <v>164</v>
      </c>
      <c r="D26" s="31">
        <v>352140.48</v>
      </c>
      <c r="E26" s="3"/>
      <c r="F26" s="3"/>
      <c r="G26" s="3"/>
    </row>
    <row r="27" ht="21" customHeight="1" spans="1:7">
      <c r="A27" s="6"/>
      <c r="B27" s="6"/>
      <c r="C27" s="6" t="s">
        <v>165</v>
      </c>
      <c r="D27" s="31"/>
      <c r="E27" s="3"/>
      <c r="F27" s="3"/>
      <c r="G27" s="3"/>
    </row>
    <row r="28" ht="21" customHeight="1" spans="1:7">
      <c r="A28" s="6"/>
      <c r="B28" s="6"/>
      <c r="C28" s="6" t="s">
        <v>166</v>
      </c>
      <c r="D28" s="31"/>
      <c r="E28" s="3"/>
      <c r="F28" s="3"/>
      <c r="G28" s="3"/>
    </row>
    <row r="29" ht="21" customHeight="1" spans="1:7">
      <c r="A29" s="6"/>
      <c r="B29" s="6"/>
      <c r="C29" s="6" t="s">
        <v>167</v>
      </c>
      <c r="D29" s="31"/>
      <c r="E29" s="3"/>
      <c r="F29" s="3"/>
      <c r="G29" s="3"/>
    </row>
    <row r="30" ht="21" customHeight="1" spans="1:7">
      <c r="A30" s="6"/>
      <c r="B30" s="6"/>
      <c r="C30" s="6" t="s">
        <v>168</v>
      </c>
      <c r="D30" s="31"/>
      <c r="E30" s="3"/>
      <c r="F30" s="3"/>
      <c r="G30" s="3"/>
    </row>
    <row r="31" ht="21" customHeight="1" spans="1:7">
      <c r="A31" s="6"/>
      <c r="B31" s="6"/>
      <c r="C31" s="6" t="s">
        <v>169</v>
      </c>
      <c r="D31" s="31"/>
      <c r="E31" s="3"/>
      <c r="F31" s="3"/>
      <c r="G31" s="3"/>
    </row>
    <row r="32" ht="21" customHeight="1" spans="1:7">
      <c r="A32" s="6"/>
      <c r="B32" s="6"/>
      <c r="C32" s="6" t="s">
        <v>170</v>
      </c>
      <c r="D32" s="31"/>
      <c r="E32" s="3"/>
      <c r="F32" s="3"/>
      <c r="G32" s="3"/>
    </row>
    <row r="33" ht="21" customHeight="1" spans="1:7">
      <c r="A33" s="6"/>
      <c r="B33" s="6"/>
      <c r="C33" s="6" t="s">
        <v>171</v>
      </c>
      <c r="D33" s="31"/>
      <c r="E33" s="3"/>
      <c r="F33" s="3"/>
      <c r="G33" s="3"/>
    </row>
    <row r="34" ht="21" customHeight="1" spans="1:7">
      <c r="A34" s="6"/>
      <c r="B34" s="6"/>
      <c r="C34" s="6" t="s">
        <v>172</v>
      </c>
      <c r="D34" s="31"/>
      <c r="E34" s="3"/>
      <c r="F34" s="3"/>
      <c r="G34" s="3"/>
    </row>
    <row r="35" ht="21" customHeight="1" spans="1:7">
      <c r="A35" s="6"/>
      <c r="B35" s="6"/>
      <c r="C35" s="6" t="s">
        <v>173</v>
      </c>
      <c r="D35" s="31"/>
      <c r="E35" s="3"/>
      <c r="F35" s="3"/>
      <c r="G35" s="3"/>
    </row>
    <row r="36" ht="21" customHeight="1" spans="1:7">
      <c r="A36" s="6"/>
      <c r="B36" s="6"/>
      <c r="C36" s="6" t="s">
        <v>174</v>
      </c>
      <c r="D36" s="30"/>
      <c r="E36" s="3"/>
      <c r="F36" s="3"/>
      <c r="G36" s="3"/>
    </row>
    <row r="37" ht="21" customHeight="1" spans="1:7">
      <c r="A37" s="11" t="s">
        <v>175</v>
      </c>
      <c r="B37" s="33">
        <f>SUM(B7:B9)</f>
        <v>116654824.21</v>
      </c>
      <c r="C37" s="11" t="s">
        <v>176</v>
      </c>
      <c r="D37" s="34">
        <f>SUM(D7:D36)</f>
        <v>116654824.21</v>
      </c>
      <c r="E37" s="15"/>
      <c r="F37" s="3"/>
      <c r="G37" s="3"/>
    </row>
  </sheetData>
  <mergeCells count="4">
    <mergeCell ref="A2:D2"/>
    <mergeCell ref="C3:D3"/>
    <mergeCell ref="A4:B4"/>
    <mergeCell ref="C4:D4"/>
  </mergeCells>
  <pageMargins left="0.751388888888889" right="0.751388888888889" top="0.271527777777778" bottom="0.271527777777778" header="0" footer="0"/>
  <pageSetup paperSize="9" scale="95" fitToHeight="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workbookViewId="0">
      <selection activeCell="A1" sqref="A1:K8"/>
    </sheetView>
  </sheetViews>
  <sheetFormatPr defaultColWidth="10" defaultRowHeight="13.5" outlineLevelRow="7"/>
  <cols>
    <col min="1" max="1" width="34.875" customWidth="1"/>
    <col min="2" max="2" width="18.05" customWidth="1"/>
    <col min="3" max="3" width="14.925" customWidth="1"/>
    <col min="4" max="4" width="12.35" customWidth="1"/>
    <col min="5" max="5" width="15.2" customWidth="1"/>
    <col min="6" max="6" width="15.0666666666667" customWidth="1"/>
    <col min="7" max="7" width="18.05" customWidth="1"/>
    <col min="8" max="9" width="15.4666666666667" customWidth="1"/>
    <col min="10" max="11" width="15.7416666666667" customWidth="1"/>
  </cols>
  <sheetData>
    <row r="1" ht="14.3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39.85" customHeight="1" spans="1:11">
      <c r="A2" s="2" t="s">
        <v>177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2.75" customHeight="1" spans="1:11">
      <c r="A3" s="3"/>
      <c r="B3" s="3"/>
      <c r="C3" s="3"/>
      <c r="D3" s="3"/>
      <c r="E3" s="3"/>
      <c r="F3" s="3"/>
      <c r="G3" s="3"/>
      <c r="H3" s="3"/>
      <c r="I3" s="3"/>
      <c r="J3" s="16" t="s">
        <v>32</v>
      </c>
      <c r="K3" s="16"/>
    </row>
    <row r="4" ht="22.75" customHeight="1" spans="1:11">
      <c r="A4" s="11" t="s">
        <v>178</v>
      </c>
      <c r="B4" s="11" t="s">
        <v>95</v>
      </c>
      <c r="C4" s="11" t="s">
        <v>179</v>
      </c>
      <c r="D4" s="11"/>
      <c r="E4" s="11"/>
      <c r="F4" s="11" t="s">
        <v>180</v>
      </c>
      <c r="G4" s="11"/>
      <c r="H4" s="11"/>
      <c r="I4" s="11" t="s">
        <v>181</v>
      </c>
      <c r="J4" s="11"/>
      <c r="K4" s="11"/>
    </row>
    <row r="5" ht="22.75" customHeight="1" spans="1:11">
      <c r="A5" s="11"/>
      <c r="B5" s="11"/>
      <c r="C5" s="5" t="s">
        <v>95</v>
      </c>
      <c r="D5" s="5" t="s">
        <v>92</v>
      </c>
      <c r="E5" s="5" t="s">
        <v>93</v>
      </c>
      <c r="F5" s="5" t="s">
        <v>95</v>
      </c>
      <c r="G5" s="5" t="s">
        <v>92</v>
      </c>
      <c r="H5" s="5" t="s">
        <v>93</v>
      </c>
      <c r="I5" s="5" t="s">
        <v>95</v>
      </c>
      <c r="J5" s="5" t="s">
        <v>92</v>
      </c>
      <c r="K5" s="5" t="s">
        <v>93</v>
      </c>
    </row>
    <row r="6" ht="22.75" customHeight="1" spans="1:11">
      <c r="A6" s="12" t="s">
        <v>95</v>
      </c>
      <c r="B6" s="21">
        <f>C6+F6</f>
        <v>116654824.21</v>
      </c>
      <c r="C6" s="21">
        <f>D6+E6</f>
        <v>116354824.21</v>
      </c>
      <c r="D6" s="21">
        <v>5465544.21</v>
      </c>
      <c r="E6" s="28">
        <f>E10+E35+E41+E44+E7</f>
        <v>110889280</v>
      </c>
      <c r="F6" s="21">
        <v>300000</v>
      </c>
      <c r="G6" s="21"/>
      <c r="H6" s="21">
        <v>300000</v>
      </c>
      <c r="I6" s="21"/>
      <c r="J6" s="21"/>
      <c r="K6" s="21"/>
    </row>
    <row r="7" ht="22.75" customHeight="1" spans="1:11">
      <c r="A7" s="17" t="s">
        <v>2</v>
      </c>
      <c r="B7" s="21">
        <f>C7+F7</f>
        <v>116654824.21</v>
      </c>
      <c r="C7" s="21">
        <f>D7+E7</f>
        <v>116354824.21</v>
      </c>
      <c r="D7" s="18">
        <v>5465544.21</v>
      </c>
      <c r="E7" s="28">
        <v>110889280</v>
      </c>
      <c r="F7" s="18">
        <v>300000</v>
      </c>
      <c r="G7" s="18"/>
      <c r="H7" s="18">
        <v>300000</v>
      </c>
      <c r="I7" s="18"/>
      <c r="J7" s="18"/>
      <c r="K7" s="18"/>
    </row>
    <row r="8" ht="22.75" customHeight="1" spans="1:11">
      <c r="A8" s="29" t="s">
        <v>2</v>
      </c>
      <c r="B8" s="21">
        <f>C8+F8</f>
        <v>116654824.21</v>
      </c>
      <c r="C8" s="21">
        <f>D8+E8</f>
        <v>116354824.21</v>
      </c>
      <c r="D8" s="18">
        <v>5465544.21</v>
      </c>
      <c r="E8" s="28">
        <v>110889280</v>
      </c>
      <c r="F8" s="18">
        <v>300000</v>
      </c>
      <c r="G8" s="18"/>
      <c r="H8" s="18">
        <v>300000</v>
      </c>
      <c r="I8" s="18"/>
      <c r="J8" s="18"/>
      <c r="K8" s="18"/>
    </row>
  </sheetData>
  <mergeCells count="7">
    <mergeCell ref="A2:K2"/>
    <mergeCell ref="J3:K3"/>
    <mergeCell ref="C4:E4"/>
    <mergeCell ref="F4:H4"/>
    <mergeCell ref="I4:K4"/>
    <mergeCell ref="A4:A5"/>
    <mergeCell ref="B4:B5"/>
  </mergeCells>
  <pageMargins left="0.751388888888889" right="0.751388888888889" top="0.271527777777778" bottom="0.271527777777778" header="0" footer="0"/>
  <pageSetup paperSize="9" scale="6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6"/>
  <sheetViews>
    <sheetView topLeftCell="A32" workbookViewId="0">
      <selection activeCell="C1" sqref="A1:E46"/>
    </sheetView>
  </sheetViews>
  <sheetFormatPr defaultColWidth="10" defaultRowHeight="13.5" outlineLevelCol="4"/>
  <cols>
    <col min="1" max="1" width="17.5" customWidth="1"/>
    <col min="2" max="2" width="25.7833333333333" customWidth="1"/>
    <col min="3" max="5" width="25.6416666666667" customWidth="1"/>
  </cols>
  <sheetData>
    <row r="1" ht="14.3" customHeight="1" spans="1:1">
      <c r="A1" s="25"/>
    </row>
    <row r="2" ht="36.9" customHeight="1" spans="1:5">
      <c r="A2" s="2" t="s">
        <v>182</v>
      </c>
      <c r="B2" s="2"/>
      <c r="C2" s="2"/>
      <c r="D2" s="2"/>
      <c r="E2" s="2"/>
    </row>
    <row r="3" ht="21.85" customHeight="1" spans="1:5">
      <c r="A3" s="3"/>
      <c r="B3" s="3"/>
      <c r="C3" s="16" t="s">
        <v>32</v>
      </c>
      <c r="D3" s="16"/>
      <c r="E3" s="16"/>
    </row>
    <row r="4" ht="22.75" customHeight="1" spans="1:5">
      <c r="A4" s="11" t="s">
        <v>90</v>
      </c>
      <c r="B4" s="11"/>
      <c r="C4" s="11" t="s">
        <v>179</v>
      </c>
      <c r="D4" s="11"/>
      <c r="E4" s="11"/>
    </row>
    <row r="5" ht="22.75" customHeight="1" spans="1:5">
      <c r="A5" s="26" t="s">
        <v>183</v>
      </c>
      <c r="B5" s="26" t="s">
        <v>184</v>
      </c>
      <c r="C5" s="27" t="s">
        <v>95</v>
      </c>
      <c r="D5" s="26" t="s">
        <v>92</v>
      </c>
      <c r="E5" s="26" t="s">
        <v>93</v>
      </c>
    </row>
    <row r="6" ht="22.75" customHeight="1" spans="1:5">
      <c r="A6" s="22"/>
      <c r="B6" s="19" t="s">
        <v>95</v>
      </c>
      <c r="C6" s="28">
        <f>C10+C35+C41+C44+C7</f>
        <v>116354824.21</v>
      </c>
      <c r="D6" s="28">
        <f>D10+D35+D41+D44+D7</f>
        <v>5465544.21</v>
      </c>
      <c r="E6" s="28">
        <f>E10+E35+E41+E44+E7</f>
        <v>110889280</v>
      </c>
    </row>
    <row r="7" ht="22.75" customHeight="1" spans="1:5">
      <c r="A7" s="17" t="s">
        <v>185</v>
      </c>
      <c r="B7" s="12" t="s">
        <v>96</v>
      </c>
      <c r="C7" s="14">
        <v>58690.08</v>
      </c>
      <c r="D7" s="14">
        <v>58690.08</v>
      </c>
      <c r="E7" s="14"/>
    </row>
    <row r="8" ht="22.75" customHeight="1" spans="1:5">
      <c r="A8" s="12" t="s">
        <v>186</v>
      </c>
      <c r="B8" s="12" t="s">
        <v>97</v>
      </c>
      <c r="C8" s="14">
        <v>58690.08</v>
      </c>
      <c r="D8" s="14">
        <v>58690.08</v>
      </c>
      <c r="E8" s="14"/>
    </row>
    <row r="9" ht="22.75" customHeight="1" spans="1:5">
      <c r="A9" s="6" t="s">
        <v>187</v>
      </c>
      <c r="B9" s="6" t="s">
        <v>98</v>
      </c>
      <c r="C9" s="7">
        <v>58690.08</v>
      </c>
      <c r="D9" s="7">
        <v>58690.08</v>
      </c>
      <c r="E9" s="7"/>
    </row>
    <row r="10" ht="22.75" customHeight="1" spans="1:5">
      <c r="A10" s="17" t="s">
        <v>188</v>
      </c>
      <c r="B10" s="12" t="s">
        <v>99</v>
      </c>
      <c r="C10" s="14">
        <f>C11+C14+C17+C21+C23+C26+C28+C30+C33</f>
        <v>96674653.33</v>
      </c>
      <c r="D10" s="14">
        <f>D11+D14+D17+D21+D23+D26+D28+D30+D33</f>
        <v>4811373.33</v>
      </c>
      <c r="E10" s="14">
        <f>E11+E14+E17+E21+E23+E26+E28+E30+E33</f>
        <v>91863280</v>
      </c>
    </row>
    <row r="11" ht="22.75" customHeight="1" spans="1:5">
      <c r="A11" s="12" t="s">
        <v>189</v>
      </c>
      <c r="B11" s="12" t="s">
        <v>100</v>
      </c>
      <c r="C11" s="14">
        <v>4364253</v>
      </c>
      <c r="D11" s="14">
        <v>4192053</v>
      </c>
      <c r="E11" s="14">
        <v>172200</v>
      </c>
    </row>
    <row r="12" ht="22.75" customHeight="1" spans="1:5">
      <c r="A12" s="6" t="s">
        <v>190</v>
      </c>
      <c r="B12" s="6" t="s">
        <v>101</v>
      </c>
      <c r="C12" s="7">
        <v>4192053</v>
      </c>
      <c r="D12" s="7">
        <v>4192053</v>
      </c>
      <c r="E12" s="7"/>
    </row>
    <row r="13" ht="22.75" customHeight="1" spans="1:5">
      <c r="A13" s="6" t="s">
        <v>191</v>
      </c>
      <c r="B13" s="6" t="s">
        <v>102</v>
      </c>
      <c r="C13" s="7">
        <v>172200</v>
      </c>
      <c r="D13" s="7"/>
      <c r="E13" s="7">
        <v>172200</v>
      </c>
    </row>
    <row r="14" ht="22.75" customHeight="1" spans="1:5">
      <c r="A14" s="12" t="s">
        <v>192</v>
      </c>
      <c r="B14" s="12" t="s">
        <v>103</v>
      </c>
      <c r="C14" s="14">
        <v>613379.92</v>
      </c>
      <c r="D14" s="14">
        <v>613379.92</v>
      </c>
      <c r="E14" s="14"/>
    </row>
    <row r="15" ht="22.75" customHeight="1" spans="1:5">
      <c r="A15" s="6" t="s">
        <v>193</v>
      </c>
      <c r="B15" s="6" t="s">
        <v>104</v>
      </c>
      <c r="C15" s="7">
        <v>138147.28</v>
      </c>
      <c r="D15" s="7">
        <v>138147.28</v>
      </c>
      <c r="E15" s="7"/>
    </row>
    <row r="16" ht="22.75" customHeight="1" spans="1:5">
      <c r="A16" s="6" t="s">
        <v>194</v>
      </c>
      <c r="B16" s="6" t="s">
        <v>105</v>
      </c>
      <c r="C16" s="7">
        <v>475232.64</v>
      </c>
      <c r="D16" s="7">
        <v>475232.64</v>
      </c>
      <c r="E16" s="7"/>
    </row>
    <row r="17" ht="22.75" customHeight="1" spans="1:5">
      <c r="A17" s="12" t="s">
        <v>195</v>
      </c>
      <c r="B17" s="12" t="s">
        <v>106</v>
      </c>
      <c r="C17" s="14">
        <v>1347040</v>
      </c>
      <c r="D17" s="14"/>
      <c r="E17" s="14">
        <v>1347040</v>
      </c>
    </row>
    <row r="18" ht="22.75" customHeight="1" spans="1:5">
      <c r="A18" s="6" t="s">
        <v>196</v>
      </c>
      <c r="B18" s="6" t="s">
        <v>107</v>
      </c>
      <c r="C18" s="7">
        <v>347040</v>
      </c>
      <c r="D18" s="7"/>
      <c r="E18" s="7">
        <v>347040</v>
      </c>
    </row>
    <row r="19" ht="22.75" customHeight="1" spans="1:5">
      <c r="A19" s="6" t="s">
        <v>197</v>
      </c>
      <c r="B19" s="6" t="s">
        <v>108</v>
      </c>
      <c r="C19" s="7">
        <v>520000</v>
      </c>
      <c r="D19" s="7"/>
      <c r="E19" s="7">
        <v>520000</v>
      </c>
    </row>
    <row r="20" ht="22.75" customHeight="1" spans="1:5">
      <c r="A20" s="6" t="s">
        <v>198</v>
      </c>
      <c r="B20" s="6" t="s">
        <v>109</v>
      </c>
      <c r="C20" s="7">
        <v>480000</v>
      </c>
      <c r="D20" s="7"/>
      <c r="E20" s="7">
        <v>480000</v>
      </c>
    </row>
    <row r="21" ht="22.75" customHeight="1" spans="1:5">
      <c r="A21" s="12" t="s">
        <v>199</v>
      </c>
      <c r="B21" s="12" t="s">
        <v>110</v>
      </c>
      <c r="C21" s="14">
        <v>2185080</v>
      </c>
      <c r="D21" s="14"/>
      <c r="E21" s="14">
        <v>2185080</v>
      </c>
    </row>
    <row r="22" ht="22.75" customHeight="1" spans="1:5">
      <c r="A22" s="6" t="s">
        <v>200</v>
      </c>
      <c r="B22" s="6" t="s">
        <v>111</v>
      </c>
      <c r="C22" s="7">
        <v>2185080</v>
      </c>
      <c r="D22" s="7"/>
      <c r="E22" s="7">
        <v>2185080</v>
      </c>
    </row>
    <row r="23" ht="22.75" customHeight="1" spans="1:5">
      <c r="A23" s="12" t="s">
        <v>201</v>
      </c>
      <c r="B23" s="12" t="s">
        <v>112</v>
      </c>
      <c r="C23" s="14">
        <f>C24+C25</f>
        <v>85696000</v>
      </c>
      <c r="D23" s="14"/>
      <c r="E23" s="14">
        <f>E24+E25</f>
        <v>85696000</v>
      </c>
    </row>
    <row r="24" ht="22.75" customHeight="1" spans="1:5">
      <c r="A24" s="6" t="s">
        <v>202</v>
      </c>
      <c r="B24" s="6" t="s">
        <v>113</v>
      </c>
      <c r="C24" s="7">
        <v>306000</v>
      </c>
      <c r="D24" s="7"/>
      <c r="E24" s="7">
        <v>306000</v>
      </c>
    </row>
    <row r="25" ht="22.75" customHeight="1" spans="1:5">
      <c r="A25" s="6" t="s">
        <v>203</v>
      </c>
      <c r="B25" s="5" t="s">
        <v>204</v>
      </c>
      <c r="C25" s="7">
        <v>85390000</v>
      </c>
      <c r="D25" s="7"/>
      <c r="E25" s="7">
        <v>85390000</v>
      </c>
    </row>
    <row r="26" ht="22.75" customHeight="1" spans="1:5">
      <c r="A26" s="12" t="s">
        <v>205</v>
      </c>
      <c r="B26" s="12" t="s">
        <v>115</v>
      </c>
      <c r="C26" s="14">
        <v>1800000</v>
      </c>
      <c r="D26" s="14"/>
      <c r="E26" s="14">
        <v>1800000</v>
      </c>
    </row>
    <row r="27" ht="22.75" customHeight="1" spans="1:5">
      <c r="A27" s="6" t="s">
        <v>206</v>
      </c>
      <c r="B27" s="6" t="s">
        <v>116</v>
      </c>
      <c r="C27" s="7">
        <v>1800000</v>
      </c>
      <c r="D27" s="7"/>
      <c r="E27" s="7">
        <v>1800000</v>
      </c>
    </row>
    <row r="28" ht="22.75" customHeight="1" spans="1:5">
      <c r="A28" s="12" t="s">
        <v>207</v>
      </c>
      <c r="B28" s="12" t="s">
        <v>117</v>
      </c>
      <c r="C28" s="14">
        <v>540000</v>
      </c>
      <c r="D28" s="14"/>
      <c r="E28" s="14">
        <v>540000</v>
      </c>
    </row>
    <row r="29" ht="22.75" customHeight="1" spans="1:5">
      <c r="A29" s="6" t="s">
        <v>208</v>
      </c>
      <c r="B29" s="6" t="s">
        <v>118</v>
      </c>
      <c r="C29" s="7">
        <v>540000</v>
      </c>
      <c r="D29" s="7"/>
      <c r="E29" s="7">
        <v>540000</v>
      </c>
    </row>
    <row r="30" ht="22.75" customHeight="1" spans="1:5">
      <c r="A30" s="12" t="s">
        <v>209</v>
      </c>
      <c r="B30" s="12" t="s">
        <v>119</v>
      </c>
      <c r="C30" s="14">
        <v>122960</v>
      </c>
      <c r="D30" s="14"/>
      <c r="E30" s="14">
        <v>122960</v>
      </c>
    </row>
    <row r="31" ht="22.75" customHeight="1" spans="1:5">
      <c r="A31" s="6" t="s">
        <v>210</v>
      </c>
      <c r="B31" s="6" t="s">
        <v>120</v>
      </c>
      <c r="C31" s="7">
        <v>112960</v>
      </c>
      <c r="D31" s="7"/>
      <c r="E31" s="7">
        <v>112960</v>
      </c>
    </row>
    <row r="32" ht="22.75" customHeight="1" spans="1:5">
      <c r="A32" s="6" t="s">
        <v>211</v>
      </c>
      <c r="B32" s="6" t="s">
        <v>121</v>
      </c>
      <c r="C32" s="7">
        <v>10000</v>
      </c>
      <c r="D32" s="7"/>
      <c r="E32" s="7">
        <v>10000</v>
      </c>
    </row>
    <row r="33" ht="22.75" customHeight="1" spans="1:5">
      <c r="A33" s="12" t="s">
        <v>212</v>
      </c>
      <c r="B33" s="12" t="s">
        <v>122</v>
      </c>
      <c r="C33" s="14">
        <v>5940.41</v>
      </c>
      <c r="D33" s="14">
        <v>5940.41</v>
      </c>
      <c r="E33" s="14"/>
    </row>
    <row r="34" ht="22.75" customHeight="1" spans="1:5">
      <c r="A34" s="6" t="s">
        <v>213</v>
      </c>
      <c r="B34" s="6" t="s">
        <v>123</v>
      </c>
      <c r="C34" s="7">
        <v>5940.41</v>
      </c>
      <c r="D34" s="7">
        <v>5940.41</v>
      </c>
      <c r="E34" s="7"/>
    </row>
    <row r="35" ht="22.75" customHeight="1" spans="1:5">
      <c r="A35" s="17" t="s">
        <v>214</v>
      </c>
      <c r="B35" s="12" t="s">
        <v>124</v>
      </c>
      <c r="C35" s="14">
        <v>243340.32</v>
      </c>
      <c r="D35" s="14">
        <v>243340.32</v>
      </c>
      <c r="E35" s="14"/>
    </row>
    <row r="36" ht="22.75" customHeight="1" spans="1:5">
      <c r="A36" s="12" t="s">
        <v>215</v>
      </c>
      <c r="B36" s="12" t="s">
        <v>125</v>
      </c>
      <c r="C36" s="14">
        <v>243340.32</v>
      </c>
      <c r="D36" s="14">
        <v>243340.32</v>
      </c>
      <c r="E36" s="14"/>
    </row>
    <row r="37" ht="22.75" customHeight="1" spans="1:5">
      <c r="A37" s="6" t="s">
        <v>216</v>
      </c>
      <c r="B37" s="6" t="s">
        <v>126</v>
      </c>
      <c r="C37" s="7">
        <v>46789.86</v>
      </c>
      <c r="D37" s="7">
        <v>46789.86</v>
      </c>
      <c r="E37" s="7"/>
    </row>
    <row r="38" ht="22.75" customHeight="1" spans="1:5">
      <c r="A38" s="6" t="s">
        <v>217</v>
      </c>
      <c r="B38" s="6" t="s">
        <v>127</v>
      </c>
      <c r="C38" s="7">
        <v>146273.4</v>
      </c>
      <c r="D38" s="7">
        <v>146273.4</v>
      </c>
      <c r="E38" s="7"/>
    </row>
    <row r="39" ht="22.75" customHeight="1" spans="1:5">
      <c r="A39" s="6" t="s">
        <v>218</v>
      </c>
      <c r="B39" s="6" t="s">
        <v>128</v>
      </c>
      <c r="C39" s="7">
        <v>44553.06</v>
      </c>
      <c r="D39" s="7">
        <v>44553.06</v>
      </c>
      <c r="E39" s="7"/>
    </row>
    <row r="40" ht="22.75" customHeight="1" spans="1:5">
      <c r="A40" s="6" t="s">
        <v>219</v>
      </c>
      <c r="B40" s="6" t="s">
        <v>129</v>
      </c>
      <c r="C40" s="7">
        <v>5724</v>
      </c>
      <c r="D40" s="7">
        <v>5724</v>
      </c>
      <c r="E40" s="7"/>
    </row>
    <row r="41" ht="22.75" customHeight="1" spans="1:5">
      <c r="A41" s="17" t="s">
        <v>220</v>
      </c>
      <c r="B41" s="12" t="s">
        <v>133</v>
      </c>
      <c r="C41" s="14">
        <v>19026000</v>
      </c>
      <c r="D41" s="14"/>
      <c r="E41" s="14">
        <v>19026000</v>
      </c>
    </row>
    <row r="42" ht="22.75" customHeight="1" spans="1:5">
      <c r="A42" s="12" t="s">
        <v>221</v>
      </c>
      <c r="B42" s="12" t="s">
        <v>134</v>
      </c>
      <c r="C42" s="14">
        <v>19026000</v>
      </c>
      <c r="D42" s="14"/>
      <c r="E42" s="14">
        <v>19026000</v>
      </c>
    </row>
    <row r="43" ht="22.75" customHeight="1" spans="1:5">
      <c r="A43" s="6" t="s">
        <v>222</v>
      </c>
      <c r="B43" s="6" t="s">
        <v>135</v>
      </c>
      <c r="C43" s="7">
        <v>19026000</v>
      </c>
      <c r="D43" s="7"/>
      <c r="E43" s="7">
        <v>19026000</v>
      </c>
    </row>
    <row r="44" ht="22.75" customHeight="1" spans="1:5">
      <c r="A44" s="17" t="s">
        <v>223</v>
      </c>
      <c r="B44" s="12" t="s">
        <v>136</v>
      </c>
      <c r="C44" s="14">
        <v>352140.48</v>
      </c>
      <c r="D44" s="14">
        <v>352140.48</v>
      </c>
      <c r="E44" s="14"/>
    </row>
    <row r="45" ht="22.75" customHeight="1" spans="1:5">
      <c r="A45" s="12" t="s">
        <v>224</v>
      </c>
      <c r="B45" s="12" t="s">
        <v>137</v>
      </c>
      <c r="C45" s="14">
        <v>352140.48</v>
      </c>
      <c r="D45" s="14">
        <v>352140.48</v>
      </c>
      <c r="E45" s="14"/>
    </row>
    <row r="46" ht="22.75" customHeight="1" spans="1:5">
      <c r="A46" s="6" t="s">
        <v>225</v>
      </c>
      <c r="B46" s="6" t="s">
        <v>138</v>
      </c>
      <c r="C46" s="7">
        <v>352140.48</v>
      </c>
      <c r="D46" s="7">
        <v>352140.48</v>
      </c>
      <c r="E46" s="7"/>
    </row>
  </sheetData>
  <mergeCells count="4">
    <mergeCell ref="A2:E2"/>
    <mergeCell ref="C3:E3"/>
    <mergeCell ref="A4:B4"/>
    <mergeCell ref="C4:E4"/>
  </mergeCells>
  <pageMargins left="0.751388888888889" right="0.751388888888889" top="0.267361111111111" bottom="0.267361111111111" header="0" footer="0"/>
  <pageSetup paperSize="9" scale="73" fitToHeight="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workbookViewId="0">
      <selection activeCell="B1" sqref="A1:E23"/>
    </sheetView>
  </sheetViews>
  <sheetFormatPr defaultColWidth="10" defaultRowHeight="13.5" outlineLevelCol="4"/>
  <cols>
    <col min="1" max="1" width="13.7" customWidth="1"/>
    <col min="2" max="2" width="34.875" customWidth="1"/>
    <col min="3" max="3" width="19.675" customWidth="1"/>
    <col min="4" max="4" width="22.8" customWidth="1"/>
    <col min="5" max="5" width="21.4416666666667" customWidth="1"/>
  </cols>
  <sheetData>
    <row r="1" ht="18.05" customHeight="1" spans="1:5">
      <c r="A1" s="1"/>
      <c r="B1" s="1"/>
      <c r="C1" s="1"/>
      <c r="D1" s="1"/>
      <c r="E1" s="1"/>
    </row>
    <row r="2" ht="39.85" customHeight="1" spans="1:5">
      <c r="A2" s="2" t="s">
        <v>226</v>
      </c>
      <c r="B2" s="2"/>
      <c r="C2" s="2"/>
      <c r="D2" s="2"/>
      <c r="E2" s="2"/>
    </row>
    <row r="3" ht="22.75" customHeight="1" spans="1:5">
      <c r="A3" s="15"/>
      <c r="B3" s="15"/>
      <c r="C3" s="3"/>
      <c r="D3" s="3"/>
      <c r="E3" s="16" t="s">
        <v>32</v>
      </c>
    </row>
    <row r="4" ht="22.75" customHeight="1" spans="1:5">
      <c r="A4" s="11" t="s">
        <v>227</v>
      </c>
      <c r="B4" s="11"/>
      <c r="C4" s="11" t="s">
        <v>228</v>
      </c>
      <c r="D4" s="11"/>
      <c r="E4" s="11"/>
    </row>
    <row r="5" ht="22.75" customHeight="1" spans="1:5">
      <c r="A5" s="11" t="s">
        <v>183</v>
      </c>
      <c r="B5" s="11" t="s">
        <v>184</v>
      </c>
      <c r="C5" s="11" t="s">
        <v>95</v>
      </c>
      <c r="D5" s="11" t="s">
        <v>229</v>
      </c>
      <c r="E5" s="11" t="s">
        <v>230</v>
      </c>
    </row>
    <row r="6" ht="22.75" customHeight="1" spans="1:5">
      <c r="A6" s="11"/>
      <c r="B6" s="17" t="s">
        <v>95</v>
      </c>
      <c r="C6" s="18">
        <v>5465544.21</v>
      </c>
      <c r="D6" s="18">
        <v>5156454.13</v>
      </c>
      <c r="E6" s="18">
        <v>309090.08</v>
      </c>
    </row>
    <row r="7" ht="22.75" customHeight="1" spans="1:5">
      <c r="A7" s="19" t="s">
        <v>231</v>
      </c>
      <c r="B7" s="19" t="s">
        <v>232</v>
      </c>
      <c r="C7" s="20">
        <v>5018306.85</v>
      </c>
      <c r="D7" s="21">
        <v>5018306.85</v>
      </c>
      <c r="E7" s="21"/>
    </row>
    <row r="8" ht="22.75" customHeight="1" spans="1:5">
      <c r="A8" s="22" t="s">
        <v>233</v>
      </c>
      <c r="B8" s="22" t="s">
        <v>234</v>
      </c>
      <c r="C8" s="23">
        <v>1771284</v>
      </c>
      <c r="D8" s="24">
        <v>1771284</v>
      </c>
      <c r="E8" s="24"/>
    </row>
    <row r="9" ht="22.75" customHeight="1" spans="1:5">
      <c r="A9" s="22" t="s">
        <v>235</v>
      </c>
      <c r="B9" s="22" t="s">
        <v>236</v>
      </c>
      <c r="C9" s="23">
        <v>639198</v>
      </c>
      <c r="D9" s="24">
        <v>639198</v>
      </c>
      <c r="E9" s="24"/>
    </row>
    <row r="10" ht="22.75" customHeight="1" spans="1:5">
      <c r="A10" s="22" t="s">
        <v>237</v>
      </c>
      <c r="B10" s="22" t="s">
        <v>238</v>
      </c>
      <c r="C10" s="23">
        <v>762607</v>
      </c>
      <c r="D10" s="24">
        <v>762607</v>
      </c>
      <c r="E10" s="24"/>
    </row>
    <row r="11" ht="22.75" customHeight="1" spans="1:5">
      <c r="A11" s="22" t="s">
        <v>239</v>
      </c>
      <c r="B11" s="22" t="s">
        <v>240</v>
      </c>
      <c r="C11" s="23">
        <v>768564</v>
      </c>
      <c r="D11" s="24">
        <v>768564</v>
      </c>
      <c r="E11" s="24"/>
    </row>
    <row r="12" ht="22.75" customHeight="1" spans="1:5">
      <c r="A12" s="22" t="s">
        <v>241</v>
      </c>
      <c r="B12" s="22" t="s">
        <v>242</v>
      </c>
      <c r="C12" s="23">
        <v>475232.64</v>
      </c>
      <c r="D12" s="24">
        <v>475232.64</v>
      </c>
      <c r="E12" s="24"/>
    </row>
    <row r="13" ht="22.75" customHeight="1" spans="1:5">
      <c r="A13" s="22" t="s">
        <v>243</v>
      </c>
      <c r="B13" s="22" t="s">
        <v>244</v>
      </c>
      <c r="C13" s="23">
        <v>193063.26</v>
      </c>
      <c r="D13" s="24">
        <v>193063.26</v>
      </c>
      <c r="E13" s="24"/>
    </row>
    <row r="14" ht="22.75" customHeight="1" spans="1:5">
      <c r="A14" s="22" t="s">
        <v>245</v>
      </c>
      <c r="B14" s="22" t="s">
        <v>246</v>
      </c>
      <c r="C14" s="23">
        <v>44553.06</v>
      </c>
      <c r="D14" s="24">
        <v>44553.06</v>
      </c>
      <c r="E14" s="24"/>
    </row>
    <row r="15" ht="22.75" customHeight="1" spans="1:5">
      <c r="A15" s="22" t="s">
        <v>247</v>
      </c>
      <c r="B15" s="22" t="s">
        <v>248</v>
      </c>
      <c r="C15" s="23">
        <v>11664.41</v>
      </c>
      <c r="D15" s="24">
        <v>11664.41</v>
      </c>
      <c r="E15" s="24"/>
    </row>
    <row r="16" ht="22.75" customHeight="1" spans="1:5">
      <c r="A16" s="22" t="s">
        <v>249</v>
      </c>
      <c r="B16" s="22" t="s">
        <v>250</v>
      </c>
      <c r="C16" s="23">
        <v>352140.48</v>
      </c>
      <c r="D16" s="24">
        <v>352140.48</v>
      </c>
      <c r="E16" s="24"/>
    </row>
    <row r="17" ht="22.75" customHeight="1" spans="1:5">
      <c r="A17" s="19" t="s">
        <v>251</v>
      </c>
      <c r="B17" s="19" t="s">
        <v>252</v>
      </c>
      <c r="C17" s="20">
        <v>309090.08</v>
      </c>
      <c r="D17" s="21"/>
      <c r="E17" s="21">
        <v>309090.08</v>
      </c>
    </row>
    <row r="18" ht="22.75" customHeight="1" spans="1:5">
      <c r="A18" s="22" t="s">
        <v>253</v>
      </c>
      <c r="B18" s="22" t="s">
        <v>254</v>
      </c>
      <c r="C18" s="23">
        <v>164000</v>
      </c>
      <c r="D18" s="24"/>
      <c r="E18" s="24">
        <v>164000</v>
      </c>
    </row>
    <row r="19" ht="22.75" customHeight="1" spans="1:5">
      <c r="A19" s="22" t="s">
        <v>255</v>
      </c>
      <c r="B19" s="22" t="s">
        <v>256</v>
      </c>
      <c r="C19" s="23">
        <v>58690.08</v>
      </c>
      <c r="D19" s="24"/>
      <c r="E19" s="24">
        <v>58690.08</v>
      </c>
    </row>
    <row r="20" ht="22.75" customHeight="1" spans="1:5">
      <c r="A20" s="22" t="s">
        <v>257</v>
      </c>
      <c r="B20" s="22" t="s">
        <v>258</v>
      </c>
      <c r="C20" s="23">
        <v>86400</v>
      </c>
      <c r="D20" s="24"/>
      <c r="E20" s="24">
        <v>86400</v>
      </c>
    </row>
    <row r="21" ht="22.75" customHeight="1" spans="1:5">
      <c r="A21" s="19" t="s">
        <v>259</v>
      </c>
      <c r="B21" s="19" t="s">
        <v>260</v>
      </c>
      <c r="C21" s="20">
        <v>138147.28</v>
      </c>
      <c r="D21" s="21">
        <v>138147.28</v>
      </c>
      <c r="E21" s="21"/>
    </row>
    <row r="22" ht="22.75" customHeight="1" spans="1:5">
      <c r="A22" s="22" t="s">
        <v>261</v>
      </c>
      <c r="B22" s="22" t="s">
        <v>262</v>
      </c>
      <c r="C22" s="23">
        <v>96147.28</v>
      </c>
      <c r="D22" s="24">
        <v>96147.28</v>
      </c>
      <c r="E22" s="24"/>
    </row>
    <row r="23" ht="22.75" customHeight="1" spans="1:5">
      <c r="A23" s="22" t="s">
        <v>263</v>
      </c>
      <c r="B23" s="22" t="s">
        <v>264</v>
      </c>
      <c r="C23" s="23">
        <v>42000</v>
      </c>
      <c r="D23" s="24">
        <v>42000</v>
      </c>
      <c r="E23" s="24"/>
    </row>
  </sheetData>
  <mergeCells count="4">
    <mergeCell ref="A2:E2"/>
    <mergeCell ref="A3:B3"/>
    <mergeCell ref="A4:B4"/>
    <mergeCell ref="C4:E4"/>
  </mergeCells>
  <pageMargins left="0.751388888888889" right="0.751388888888889" top="0.271527777777778" bottom="0.271527777777778" header="0" footer="0"/>
  <pageSetup paperSize="9" scale="7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牛无极</cp:lastModifiedBy>
  <dcterms:created xsi:type="dcterms:W3CDTF">2023-03-02T02:06:00Z</dcterms:created>
  <dcterms:modified xsi:type="dcterms:W3CDTF">2023-03-22T00:56:49Z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A24B7D02971B48778ED0FC3FFDA32FAB</vt:lpwstr>
  </property>
  <property fmtid="{D5CDD505-2E9C-101B-9397-08002B2CF9AE}" pid="3" name="KSOProductBuildVer">
    <vt:lpwstr>2052-11.1.0.13703</vt:lpwstr>
  </property>
</Properties>
</file>